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Лист2!$A$1:$Y$47</definedName>
  </definedNames>
  <calcPr calcId="125725"/>
</workbook>
</file>

<file path=xl/calcChain.xml><?xml version="1.0" encoding="utf-8"?>
<calcChain xmlns="http://schemas.openxmlformats.org/spreadsheetml/2006/main">
  <c r="H3" i="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G3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"/>
  <c r="E37"/>
  <c r="N37"/>
  <c r="M37"/>
  <c r="O34"/>
  <c r="O33"/>
  <c r="O32"/>
  <c r="O31"/>
  <c r="O30"/>
  <c r="O29"/>
  <c r="O28"/>
  <c r="O27"/>
  <c r="O26"/>
  <c r="O25"/>
  <c r="O21"/>
  <c r="O20"/>
  <c r="O19"/>
  <c r="O18"/>
  <c r="O17"/>
  <c r="O16"/>
  <c r="O15"/>
  <c r="O13"/>
  <c r="O12"/>
  <c r="O11"/>
  <c r="O10"/>
  <c r="O8"/>
  <c r="O7"/>
  <c r="O6"/>
  <c r="O5"/>
  <c r="O4"/>
  <c r="O3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K37"/>
  <c r="L37" s="1"/>
  <c r="J37"/>
  <c r="O37" l="1"/>
  <c r="P26" i="3"/>
  <c r="P31"/>
  <c r="P22"/>
  <c r="P21"/>
  <c r="P18"/>
  <c r="P10"/>
  <c r="P6"/>
  <c r="P5"/>
  <c r="AB8"/>
  <c r="AB11"/>
  <c r="AB15"/>
  <c r="AB17"/>
  <c r="AB22"/>
  <c r="AB26"/>
  <c r="AB31"/>
  <c r="AB33"/>
  <c r="Z10"/>
  <c r="Z11"/>
  <c r="Z17"/>
  <c r="Z18"/>
  <c r="Z26"/>
  <c r="Z27"/>
  <c r="Z30"/>
  <c r="Z33"/>
  <c r="Z6"/>
  <c r="Y37"/>
  <c r="Z37" s="1"/>
  <c r="N11"/>
  <c r="N12"/>
  <c r="N15"/>
  <c r="N17"/>
  <c r="N27"/>
  <c r="N28"/>
  <c r="N33"/>
  <c r="N6"/>
  <c r="M37"/>
  <c r="N37" s="1"/>
  <c r="G10" i="2"/>
  <c r="G11"/>
  <c r="G13"/>
  <c r="G16"/>
  <c r="G17"/>
  <c r="G18"/>
  <c r="G20"/>
  <c r="G21"/>
  <c r="G22"/>
  <c r="G23"/>
  <c r="G25"/>
  <c r="G27"/>
  <c r="G28"/>
  <c r="G30"/>
  <c r="G31"/>
  <c r="G32"/>
  <c r="G33"/>
  <c r="G35"/>
  <c r="G36"/>
  <c r="G38"/>
  <c r="G39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"/>
  <c r="C37"/>
  <c r="V8" i="3"/>
  <c r="V11"/>
  <c r="V17"/>
  <c r="V22"/>
  <c r="V28"/>
  <c r="V31"/>
  <c r="V33"/>
  <c r="V6"/>
  <c r="U37"/>
  <c r="J6"/>
  <c r="J10"/>
  <c r="J11"/>
  <c r="J12"/>
  <c r="J15"/>
  <c r="J17"/>
  <c r="J18"/>
  <c r="J21"/>
  <c r="J22"/>
  <c r="J26"/>
  <c r="J27"/>
  <c r="J28"/>
  <c r="J31"/>
  <c r="J33"/>
  <c r="J5"/>
  <c r="I37"/>
  <c r="D37"/>
  <c r="C37"/>
  <c r="F42" i="2"/>
  <c r="G42" s="1"/>
  <c r="Y6" i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9"/>
  <c r="S7"/>
  <c r="S8"/>
  <c r="S10"/>
  <c r="S11"/>
  <c r="S12"/>
  <c r="S13"/>
  <c r="S14"/>
  <c r="S15"/>
  <c r="S17"/>
  <c r="S18"/>
  <c r="S19"/>
  <c r="S20"/>
  <c r="S21"/>
  <c r="S22"/>
  <c r="S23"/>
  <c r="S24"/>
  <c r="S26"/>
  <c r="S27"/>
  <c r="S28"/>
  <c r="S29"/>
  <c r="S30"/>
  <c r="S31"/>
  <c r="S32"/>
  <c r="S33"/>
  <c r="S34"/>
  <c r="S35"/>
  <c r="S39"/>
  <c r="S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9"/>
  <c r="D39"/>
  <c r="C39"/>
  <c r="P39"/>
  <c r="AA37" i="3"/>
  <c r="AB37" s="1"/>
  <c r="P15"/>
  <c r="P17"/>
  <c r="AB6"/>
  <c r="P12"/>
  <c r="P33"/>
  <c r="T30"/>
  <c r="T26"/>
  <c r="T18"/>
  <c r="T17"/>
  <c r="T11"/>
  <c r="T10"/>
  <c r="T6"/>
  <c r="H27"/>
  <c r="H33"/>
  <c r="H17"/>
  <c r="H6"/>
  <c r="H12"/>
  <c r="M5" i="1"/>
  <c r="H15" i="3"/>
  <c r="G37"/>
  <c r="F5" i="1"/>
  <c r="G8" i="2" s="1"/>
  <c r="P28" i="3"/>
  <c r="P27"/>
  <c r="P11"/>
  <c r="T27"/>
  <c r="S37"/>
  <c r="T37" s="1"/>
  <c r="H11"/>
  <c r="H28"/>
  <c r="P37"/>
  <c r="J37" l="1"/>
</calcChain>
</file>

<file path=xl/sharedStrings.xml><?xml version="1.0" encoding="utf-8"?>
<sst xmlns="http://schemas.openxmlformats.org/spreadsheetml/2006/main" count="1102" uniqueCount="74">
  <si>
    <t>Районы</t>
  </si>
  <si>
    <t>Население</t>
  </si>
  <si>
    <t>Заболеваемость</t>
  </si>
  <si>
    <t>Т/П</t>
  </si>
  <si>
    <t>Смертность</t>
  </si>
  <si>
    <t>взросл</t>
  </si>
  <si>
    <t>подр</t>
  </si>
  <si>
    <t>дети</t>
  </si>
  <si>
    <t>итого</t>
  </si>
  <si>
    <t>абс</t>
  </si>
  <si>
    <t>Акшинский</t>
  </si>
  <si>
    <t>-</t>
  </si>
  <si>
    <t>Алек.-Заводский</t>
  </si>
  <si>
    <t>Балейский</t>
  </si>
  <si>
    <t>Борзинский</t>
  </si>
  <si>
    <t>Газ.-Заводский</t>
  </si>
  <si>
    <t>Забайкальский</t>
  </si>
  <si>
    <t>Каларский</t>
  </si>
  <si>
    <t>Калганский</t>
  </si>
  <si>
    <t>Карымский</t>
  </si>
  <si>
    <t>Краснокаменский</t>
  </si>
  <si>
    <t>Красночикойский</t>
  </si>
  <si>
    <t>Кыринский</t>
  </si>
  <si>
    <t>Могочинский</t>
  </si>
  <si>
    <t>Нер.-Заводский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</si>
  <si>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</si>
  <si>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</si>
  <si>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</si>
  <si>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</si>
  <si>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</si>
  <si>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</si>
  <si>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Тунгокоченский</t>
  </si>
  <si>
    <t>Улетовский</t>
  </si>
  <si>
    <t>Хилокский</t>
  </si>
  <si>
    <t>Чернышевский</t>
  </si>
  <si>
    <t>г. Чита</t>
  </si>
  <si>
    <t>Читинский</t>
  </si>
  <si>
    <t>Шелопугинский</t>
  </si>
  <si>
    <t>Шилкинский</t>
  </si>
  <si>
    <t>Агинский</t>
  </si>
  <si>
    <t>Дульдургинский</t>
  </si>
  <si>
    <t>Могойтуйский</t>
  </si>
  <si>
    <t>Аутопсия</t>
  </si>
  <si>
    <t>Психиатрия</t>
  </si>
  <si>
    <t>Итого:</t>
  </si>
  <si>
    <t>ФЛГ всего населения</t>
  </si>
  <si>
    <t>Рецидивы</t>
  </si>
  <si>
    <t>МБТ CV</t>
  </si>
  <si>
    <t>Активное выявление</t>
  </si>
  <si>
    <t>ФКТ</t>
  </si>
  <si>
    <t>в/в</t>
  </si>
  <si>
    <t>%</t>
  </si>
  <si>
    <t>Заболеваемость детей</t>
  </si>
  <si>
    <t>Заболеваемость подростков</t>
  </si>
  <si>
    <t>ФЛГ подрост</t>
  </si>
  <si>
    <t>ТубДs детей</t>
  </si>
  <si>
    <t>ТубДs подр</t>
  </si>
  <si>
    <t>БЦЖ</t>
  </si>
  <si>
    <t>Доход до фт детей</t>
  </si>
  <si>
    <t>Доход до фт подр</t>
  </si>
  <si>
    <t>подл</t>
  </si>
  <si>
    <t>КБ № 3</t>
  </si>
  <si>
    <t>Распространённость</t>
  </si>
  <si>
    <t>Распространённость у детей</t>
  </si>
  <si>
    <t>Распространённость у подростков</t>
  </si>
  <si>
    <t>CV(+)</t>
  </si>
  <si>
    <t>CV</t>
  </si>
  <si>
    <t>МБТ</t>
  </si>
  <si>
    <t>Клиническое излечение</t>
  </si>
  <si>
    <t>всего контингент</t>
  </si>
  <si>
    <t xml:space="preserve"> </t>
  </si>
  <si>
    <t>Результаты 
лечения (%)</t>
  </si>
  <si>
    <t>Показатели работы по выявлению, диагностике и лечению туберкулёза в Забайкальском крае за 2014-2016 гг.</t>
  </si>
  <si>
    <t>Доля умерших до 1 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</si>
</sst>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.5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 shrinkToFi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164" fontId="6" fillId="0" borderId="3" xfId="0" applyNumberFormat="1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shrinkToFi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shrinkToFit="1"/>
    </xf>
    <xf numFmtId="164" fontId="8" fillId="4" borderId="3" xfId="0" applyNumberFormat="1" applyFont="1" applyFill="1" applyBorder="1" applyAlignment="1">
      <alignment horizontal="center" shrinkToFit="1"/>
    </xf>
    <xf numFmtId="164" fontId="8" fillId="0" borderId="3" xfId="0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shrinkToFit="1"/>
    </xf>
    <xf numFmtId="164" fontId="8" fillId="0" borderId="3" xfId="0" applyNumberFormat="1" applyFont="1" applyFill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164" fontId="8" fillId="0" borderId="8" xfId="0" applyNumberFormat="1" applyFont="1" applyBorder="1" applyAlignment="1">
      <alignment horizontal="center" shrinkToFit="1"/>
    </xf>
    <xf numFmtId="164" fontId="9" fillId="0" borderId="3" xfId="0" applyNumberFormat="1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164" fontId="9" fillId="4" borderId="3" xfId="0" applyNumberFormat="1" applyFont="1" applyFill="1" applyBorder="1" applyAlignment="1">
      <alignment horizontal="center" shrinkToFit="1"/>
    </xf>
    <xf numFmtId="164" fontId="9" fillId="0" borderId="3" xfId="0" applyNumberFormat="1" applyFont="1" applyFill="1" applyBorder="1" applyAlignment="1">
      <alignment horizontal="center" shrinkToFit="1"/>
    </xf>
    <xf numFmtId="164" fontId="9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1" fontId="9" fillId="0" borderId="3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shrinkToFit="1"/>
    </xf>
    <xf numFmtId="164" fontId="7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center" shrinkToFit="1"/>
    </xf>
    <xf numFmtId="0" fontId="7" fillId="0" borderId="3" xfId="0" applyFont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 wrapText="1"/>
    </xf>
    <xf numFmtId="164" fontId="7" fillId="4" borderId="4" xfId="0" applyNumberFormat="1" applyFont="1" applyFill="1" applyBorder="1" applyAlignment="1">
      <alignment horizontal="center" shrinkToFit="1"/>
    </xf>
    <xf numFmtId="164" fontId="7" fillId="4" borderId="9" xfId="0" applyNumberFormat="1" applyFont="1" applyFill="1" applyBorder="1" applyAlignment="1">
      <alignment horizontal="center" shrinkToFit="1"/>
    </xf>
    <xf numFmtId="0" fontId="7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164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93" zoomScaleNormal="75" zoomScaleSheetLayoutView="93" workbookViewId="0">
      <selection activeCell="M16" sqref="M16"/>
    </sheetView>
  </sheetViews>
  <sheetFormatPr defaultRowHeight="12.75"/>
  <cols>
    <col min="2" max="2" width="8.28515625" customWidth="1"/>
    <col min="3" max="3" width="7.85546875" customWidth="1"/>
    <col min="4" max="4" width="6.85546875" customWidth="1"/>
    <col min="5" max="5" width="8" customWidth="1"/>
    <col min="6" max="6" width="10.42578125" customWidth="1"/>
    <col min="7" max="7" width="5.85546875" customWidth="1"/>
    <col min="8" max="8" width="6.85546875" customWidth="1"/>
    <col min="9" max="9" width="5.7109375" customWidth="1"/>
    <col min="10" max="10" width="6.85546875" customWidth="1"/>
    <col min="11" max="11" width="6.28515625" customWidth="1"/>
    <col min="12" max="12" width="6.85546875" customWidth="1"/>
    <col min="13" max="13" width="6.7109375" customWidth="1"/>
    <col min="14" max="14" width="5" customWidth="1"/>
    <col min="15" max="15" width="5.85546875" customWidth="1"/>
    <col min="16" max="16" width="5" customWidth="1"/>
    <col min="17" max="17" width="6" customWidth="1"/>
    <col min="18" max="18" width="5.28515625" customWidth="1"/>
    <col min="19" max="19" width="6.42578125" customWidth="1"/>
    <col min="20" max="20" width="6.140625" customWidth="1"/>
    <col min="21" max="21" width="7" customWidth="1"/>
    <col min="22" max="22" width="6.140625" customWidth="1"/>
    <col min="23" max="23" width="7.140625" customWidth="1"/>
    <col min="24" max="24" width="6.28515625" customWidth="1"/>
    <col min="25" max="25" width="6.7109375" customWidth="1"/>
  </cols>
  <sheetData>
    <row r="1" spans="1:25">
      <c r="A1" s="97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>
      <c r="A2" s="2"/>
      <c r="B2" s="3"/>
      <c r="C2" s="3"/>
      <c r="D2" s="1"/>
      <c r="E2" s="1"/>
      <c r="F2" s="1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</row>
    <row r="3" spans="1:25">
      <c r="A3" s="99" t="s">
        <v>0</v>
      </c>
      <c r="B3" s="100"/>
      <c r="C3" s="103" t="s">
        <v>1</v>
      </c>
      <c r="D3" s="104"/>
      <c r="E3" s="104"/>
      <c r="F3" s="105"/>
      <c r="G3" s="103" t="s">
        <v>2</v>
      </c>
      <c r="H3" s="106"/>
      <c r="I3" s="106"/>
      <c r="J3" s="106"/>
      <c r="K3" s="106"/>
      <c r="L3" s="107"/>
      <c r="M3" s="50" t="s">
        <v>3</v>
      </c>
      <c r="N3" s="105" t="s">
        <v>4</v>
      </c>
      <c r="O3" s="108"/>
      <c r="P3" s="108"/>
      <c r="Q3" s="108"/>
      <c r="R3" s="108"/>
      <c r="S3" s="109"/>
      <c r="T3" s="110" t="s">
        <v>62</v>
      </c>
      <c r="U3" s="110"/>
      <c r="V3" s="110"/>
      <c r="W3" s="110"/>
      <c r="X3" s="110"/>
      <c r="Y3" s="110"/>
    </row>
    <row r="4" spans="1:25">
      <c r="A4" s="101"/>
      <c r="B4" s="102"/>
      <c r="C4" s="24" t="s">
        <v>5</v>
      </c>
      <c r="D4" s="24" t="s">
        <v>6</v>
      </c>
      <c r="E4" s="24" t="s">
        <v>7</v>
      </c>
      <c r="F4" s="24" t="s">
        <v>8</v>
      </c>
      <c r="G4" s="52" t="s">
        <v>9</v>
      </c>
      <c r="H4" s="24">
        <v>2014</v>
      </c>
      <c r="I4" s="52" t="s">
        <v>9</v>
      </c>
      <c r="J4" s="24">
        <v>2015</v>
      </c>
      <c r="K4" s="52" t="s">
        <v>9</v>
      </c>
      <c r="L4" s="24">
        <v>2016</v>
      </c>
      <c r="M4" s="24">
        <v>2016</v>
      </c>
      <c r="N4" s="52" t="s">
        <v>9</v>
      </c>
      <c r="O4" s="24">
        <v>2014</v>
      </c>
      <c r="P4" s="52" t="s">
        <v>9</v>
      </c>
      <c r="Q4" s="24">
        <v>2015</v>
      </c>
      <c r="R4" s="52" t="s">
        <v>9</v>
      </c>
      <c r="S4" s="24">
        <v>2016</v>
      </c>
      <c r="T4" s="24" t="s">
        <v>9</v>
      </c>
      <c r="U4" s="24">
        <v>2014</v>
      </c>
      <c r="V4" s="24" t="s">
        <v>9</v>
      </c>
      <c r="W4" s="24">
        <v>2015</v>
      </c>
      <c r="X4" s="24" t="s">
        <v>9</v>
      </c>
      <c r="Y4" s="24">
        <v>2016</v>
      </c>
    </row>
    <row r="5" spans="1:25">
      <c r="A5" s="93" t="s">
        <v>10</v>
      </c>
      <c r="B5" s="94"/>
      <c r="C5" s="8">
        <v>6851</v>
      </c>
      <c r="D5" s="8">
        <v>280</v>
      </c>
      <c r="E5" s="8">
        <v>2233</v>
      </c>
      <c r="F5" s="8">
        <f>C5+D5+E5</f>
        <v>9364</v>
      </c>
      <c r="G5" s="54">
        <v>1</v>
      </c>
      <c r="H5" s="14">
        <v>10.267994660642776</v>
      </c>
      <c r="I5" s="54">
        <v>2</v>
      </c>
      <c r="J5" s="14">
        <v>20.846362309776943</v>
      </c>
      <c r="K5" s="54">
        <v>4</v>
      </c>
      <c r="L5" s="14">
        <f>K5*100000/F5</f>
        <v>42.716787697565145</v>
      </c>
      <c r="M5" s="14">
        <f t="shared" ref="M5:M39" si="0">(L5-J5)*100/J5</f>
        <v>104.91243058522001</v>
      </c>
      <c r="N5" s="54" t="s">
        <v>11</v>
      </c>
      <c r="O5" s="23" t="s">
        <v>11</v>
      </c>
      <c r="P5" s="54">
        <v>2</v>
      </c>
      <c r="Q5" s="23">
        <v>20.846362309776943</v>
      </c>
      <c r="R5" s="54" t="s">
        <v>11</v>
      </c>
      <c r="S5" s="23" t="s">
        <v>11</v>
      </c>
      <c r="T5" s="54">
        <v>13</v>
      </c>
      <c r="U5" s="14">
        <v>133.48393058835609</v>
      </c>
      <c r="V5" s="54">
        <v>14</v>
      </c>
      <c r="W5" s="14">
        <v>145.92453616843861</v>
      </c>
      <c r="X5" s="60">
        <v>14</v>
      </c>
      <c r="Y5" s="14">
        <f>X5*100000/F5</f>
        <v>149.508756941478</v>
      </c>
    </row>
    <row r="6" spans="1:25">
      <c r="A6" s="93" t="s">
        <v>12</v>
      </c>
      <c r="B6" s="94"/>
      <c r="C6" s="8">
        <v>5959</v>
      </c>
      <c r="D6" s="8">
        <v>280</v>
      </c>
      <c r="E6" s="8">
        <v>1687</v>
      </c>
      <c r="F6" s="8">
        <f t="shared" ref="F6:F36" si="1">C6+D6+E6</f>
        <v>7926</v>
      </c>
      <c r="G6" s="15">
        <v>4</v>
      </c>
      <c r="H6" s="14">
        <v>49.0075961774075</v>
      </c>
      <c r="I6" s="15">
        <v>3</v>
      </c>
      <c r="J6" s="14">
        <v>37.528146109582188</v>
      </c>
      <c r="K6" s="15">
        <v>1</v>
      </c>
      <c r="L6" s="14">
        <f t="shared" ref="L6:L36" si="2">K6*100000/F6</f>
        <v>12.616704516780217</v>
      </c>
      <c r="M6" s="14">
        <f t="shared" si="0"/>
        <v>-66.380688030952982</v>
      </c>
      <c r="N6" s="54" t="s">
        <v>11</v>
      </c>
      <c r="O6" s="14" t="s">
        <v>11</v>
      </c>
      <c r="P6" s="54">
        <v>0</v>
      </c>
      <c r="Q6" s="23">
        <v>0</v>
      </c>
      <c r="R6" s="54">
        <v>1</v>
      </c>
      <c r="S6" s="23">
        <f>R6*100000/F6</f>
        <v>12.616704516780217</v>
      </c>
      <c r="T6" s="54">
        <v>19</v>
      </c>
      <c r="U6" s="14">
        <v>232.7860818426856</v>
      </c>
      <c r="V6" s="54">
        <v>11</v>
      </c>
      <c r="W6" s="14">
        <v>137.60320240180135</v>
      </c>
      <c r="X6" s="60">
        <v>9</v>
      </c>
      <c r="Y6" s="14">
        <f t="shared" ref="Y6:Y36" si="3">X6*100000/F6</f>
        <v>113.55034065102195</v>
      </c>
    </row>
    <row r="7" spans="1:25">
      <c r="A7" s="93" t="s">
        <v>13</v>
      </c>
      <c r="B7" s="94"/>
      <c r="C7" s="8">
        <v>13891</v>
      </c>
      <c r="D7" s="8">
        <v>731</v>
      </c>
      <c r="E7" s="8">
        <v>4070</v>
      </c>
      <c r="F7" s="8">
        <f t="shared" si="1"/>
        <v>18692</v>
      </c>
      <c r="G7" s="15">
        <v>31</v>
      </c>
      <c r="H7" s="14">
        <v>160.86347361320119</v>
      </c>
      <c r="I7" s="15">
        <v>30</v>
      </c>
      <c r="J7" s="14">
        <v>157.80337699226763</v>
      </c>
      <c r="K7" s="15">
        <v>25</v>
      </c>
      <c r="L7" s="14">
        <f t="shared" si="2"/>
        <v>133.74705756473358</v>
      </c>
      <c r="M7" s="14">
        <f t="shared" si="0"/>
        <v>-15.244489621228327</v>
      </c>
      <c r="N7" s="16">
        <v>4</v>
      </c>
      <c r="O7" s="23">
        <v>20.756577240413055</v>
      </c>
      <c r="P7" s="16">
        <v>5</v>
      </c>
      <c r="Q7" s="23">
        <v>26.300562832044605</v>
      </c>
      <c r="R7" s="16">
        <v>1</v>
      </c>
      <c r="S7" s="23">
        <f t="shared" ref="S7:S39" si="4">R7*100000/F7</f>
        <v>5.3498823025893429</v>
      </c>
      <c r="T7" s="54">
        <v>79</v>
      </c>
      <c r="U7" s="14">
        <v>409.94240049815784</v>
      </c>
      <c r="V7" s="54">
        <v>67</v>
      </c>
      <c r="W7" s="14">
        <v>352.42754194939772</v>
      </c>
      <c r="X7" s="60">
        <v>63</v>
      </c>
      <c r="Y7" s="14">
        <f t="shared" si="3"/>
        <v>337.04258506312863</v>
      </c>
    </row>
    <row r="8" spans="1:25">
      <c r="A8" s="93" t="s">
        <v>14</v>
      </c>
      <c r="B8" s="94"/>
      <c r="C8" s="8">
        <v>35601</v>
      </c>
      <c r="D8" s="8">
        <v>1779</v>
      </c>
      <c r="E8" s="8">
        <v>10696</v>
      </c>
      <c r="F8" s="8">
        <f t="shared" si="1"/>
        <v>48076</v>
      </c>
      <c r="G8" s="15">
        <v>28</v>
      </c>
      <c r="H8" s="14">
        <v>56.753688989784337</v>
      </c>
      <c r="I8" s="15">
        <v>42</v>
      </c>
      <c r="J8" s="14">
        <v>86.313193588162761</v>
      </c>
      <c r="K8" s="15">
        <v>36</v>
      </c>
      <c r="L8" s="14">
        <f t="shared" si="2"/>
        <v>74.881437723604293</v>
      </c>
      <c r="M8" s="14">
        <f t="shared" si="0"/>
        <v>-13.244505723081311</v>
      </c>
      <c r="N8" s="16">
        <v>5</v>
      </c>
      <c r="O8" s="23">
        <v>10.134587319604346</v>
      </c>
      <c r="P8" s="16">
        <v>7</v>
      </c>
      <c r="Q8" s="23">
        <v>14.385532264693795</v>
      </c>
      <c r="R8" s="16">
        <v>5</v>
      </c>
      <c r="S8" s="23">
        <f t="shared" si="4"/>
        <v>10.400199683833929</v>
      </c>
      <c r="T8" s="54">
        <v>88</v>
      </c>
      <c r="U8" s="14">
        <v>178.36873682503648</v>
      </c>
      <c r="V8" s="54">
        <v>107</v>
      </c>
      <c r="W8" s="14">
        <v>219.89313604603373</v>
      </c>
      <c r="X8" s="60">
        <v>106</v>
      </c>
      <c r="Y8" s="14">
        <f t="shared" si="3"/>
        <v>220.4842332972793</v>
      </c>
    </row>
    <row r="9" spans="1:25">
      <c r="A9" s="93" t="s">
        <v>15</v>
      </c>
      <c r="B9" s="94"/>
      <c r="C9" s="8">
        <v>6478</v>
      </c>
      <c r="D9" s="8">
        <v>362</v>
      </c>
      <c r="E9" s="8">
        <v>2097</v>
      </c>
      <c r="F9" s="8">
        <f t="shared" si="1"/>
        <v>8937</v>
      </c>
      <c r="G9" s="15">
        <v>1</v>
      </c>
      <c r="H9" s="14">
        <v>10.901558922925979</v>
      </c>
      <c r="I9" s="15">
        <v>1</v>
      </c>
      <c r="J9" s="14">
        <v>10.999890001099988</v>
      </c>
      <c r="K9" s="15">
        <v>2</v>
      </c>
      <c r="L9" s="14">
        <f t="shared" si="2"/>
        <v>22.378874342620566</v>
      </c>
      <c r="M9" s="14">
        <f t="shared" si="0"/>
        <v>103.44634664876357</v>
      </c>
      <c r="N9" s="16" t="s">
        <v>11</v>
      </c>
      <c r="O9" s="22" t="s">
        <v>11</v>
      </c>
      <c r="P9" s="16">
        <v>0</v>
      </c>
      <c r="Q9" s="23">
        <v>0</v>
      </c>
      <c r="R9" s="16" t="s">
        <v>11</v>
      </c>
      <c r="S9" s="23" t="s">
        <v>11</v>
      </c>
      <c r="T9" s="54">
        <v>8</v>
      </c>
      <c r="U9" s="14">
        <v>87.212471383407831</v>
      </c>
      <c r="V9" s="54">
        <v>10</v>
      </c>
      <c r="W9" s="14">
        <v>92.9</v>
      </c>
      <c r="X9" s="60">
        <v>9</v>
      </c>
      <c r="Y9" s="14">
        <f t="shared" si="3"/>
        <v>100.70493454179255</v>
      </c>
    </row>
    <row r="10" spans="1:25">
      <c r="A10" s="93" t="s">
        <v>16</v>
      </c>
      <c r="B10" s="94"/>
      <c r="C10" s="8">
        <v>15369</v>
      </c>
      <c r="D10" s="8">
        <v>724</v>
      </c>
      <c r="E10" s="8">
        <v>5182</v>
      </c>
      <c r="F10" s="8">
        <f t="shared" si="1"/>
        <v>21275</v>
      </c>
      <c r="G10" s="15">
        <v>17</v>
      </c>
      <c r="H10" s="14">
        <v>80.245456691054997</v>
      </c>
      <c r="I10" s="15">
        <v>15</v>
      </c>
      <c r="J10" s="14">
        <v>70.804814727401464</v>
      </c>
      <c r="K10" s="15">
        <v>12</v>
      </c>
      <c r="L10" s="14">
        <f t="shared" si="2"/>
        <v>56.404230317273793</v>
      </c>
      <c r="M10" s="14">
        <f t="shared" si="0"/>
        <v>-20.338425381903647</v>
      </c>
      <c r="N10" s="16">
        <v>3</v>
      </c>
      <c r="O10" s="23">
        <v>14.160962945480293</v>
      </c>
      <c r="P10" s="16">
        <v>2</v>
      </c>
      <c r="Q10" s="23">
        <v>9.4406419636535279</v>
      </c>
      <c r="R10" s="16">
        <v>2</v>
      </c>
      <c r="S10" s="23">
        <f t="shared" si="4"/>
        <v>9.4007050528789655</v>
      </c>
      <c r="T10" s="54">
        <v>63</v>
      </c>
      <c r="U10" s="14">
        <v>297.38022185508612</v>
      </c>
      <c r="V10" s="54">
        <v>70</v>
      </c>
      <c r="W10" s="14">
        <v>330.42246872787348</v>
      </c>
      <c r="X10" s="60">
        <v>57</v>
      </c>
      <c r="Y10" s="14">
        <f t="shared" si="3"/>
        <v>267.92009400705052</v>
      </c>
    </row>
    <row r="11" spans="1:25">
      <c r="A11" s="93" t="s">
        <v>17</v>
      </c>
      <c r="B11" s="94"/>
      <c r="C11" s="8">
        <v>5953</v>
      </c>
      <c r="D11" s="8">
        <v>284</v>
      </c>
      <c r="E11" s="8">
        <v>2016</v>
      </c>
      <c r="F11" s="8">
        <f t="shared" si="1"/>
        <v>8253</v>
      </c>
      <c r="G11" s="15">
        <v>3</v>
      </c>
      <c r="H11" s="14">
        <v>35.786711201240607</v>
      </c>
      <c r="I11" s="15">
        <v>2</v>
      </c>
      <c r="J11" s="14">
        <v>24.078979051288226</v>
      </c>
      <c r="K11" s="15">
        <v>3</v>
      </c>
      <c r="L11" s="14">
        <f t="shared" si="2"/>
        <v>36.350418029807344</v>
      </c>
      <c r="M11" s="14">
        <f t="shared" si="0"/>
        <v>50.963286077789896</v>
      </c>
      <c r="N11" s="16" t="s">
        <v>11</v>
      </c>
      <c r="O11" s="23" t="s">
        <v>11</v>
      </c>
      <c r="P11" s="16">
        <v>0</v>
      </c>
      <c r="Q11" s="23">
        <v>0</v>
      </c>
      <c r="R11" s="16">
        <v>1</v>
      </c>
      <c r="S11" s="23">
        <f t="shared" si="4"/>
        <v>12.116806009935781</v>
      </c>
      <c r="T11" s="54">
        <v>11</v>
      </c>
      <c r="U11" s="14">
        <v>131.21794107121556</v>
      </c>
      <c r="V11" s="54">
        <v>11</v>
      </c>
      <c r="W11" s="14">
        <v>132.43438478208523</v>
      </c>
      <c r="X11" s="60">
        <v>10</v>
      </c>
      <c r="Y11" s="14">
        <f t="shared" si="3"/>
        <v>121.1680600993578</v>
      </c>
    </row>
    <row r="12" spans="1:25">
      <c r="A12" s="93" t="s">
        <v>18</v>
      </c>
      <c r="B12" s="94"/>
      <c r="C12" s="8">
        <v>5800</v>
      </c>
      <c r="D12" s="8">
        <v>353</v>
      </c>
      <c r="E12" s="8">
        <v>1784</v>
      </c>
      <c r="F12" s="8">
        <f t="shared" si="1"/>
        <v>7937</v>
      </c>
      <c r="G12" s="15">
        <v>6</v>
      </c>
      <c r="H12" s="14">
        <v>72.437522636725831</v>
      </c>
      <c r="I12" s="15">
        <v>5</v>
      </c>
      <c r="J12" s="14">
        <v>61.5</v>
      </c>
      <c r="K12" s="15">
        <v>3</v>
      </c>
      <c r="L12" s="14">
        <f t="shared" si="2"/>
        <v>37.797656545294188</v>
      </c>
      <c r="M12" s="14">
        <f t="shared" si="0"/>
        <v>-38.540395861310259</v>
      </c>
      <c r="N12" s="16">
        <v>2</v>
      </c>
      <c r="O12" s="23">
        <v>24.145840878908608</v>
      </c>
      <c r="P12" s="16">
        <v>1</v>
      </c>
      <c r="Q12" s="23">
        <v>12.306177701206005</v>
      </c>
      <c r="R12" s="16"/>
      <c r="S12" s="23">
        <f t="shared" si="4"/>
        <v>0</v>
      </c>
      <c r="T12" s="54">
        <v>16</v>
      </c>
      <c r="U12" s="14">
        <v>193.16672703126886</v>
      </c>
      <c r="V12" s="54">
        <v>16</v>
      </c>
      <c r="W12" s="14">
        <v>196.89884321929608</v>
      </c>
      <c r="X12" s="60">
        <v>11</v>
      </c>
      <c r="Y12" s="14">
        <f t="shared" si="3"/>
        <v>138.59140733274538</v>
      </c>
    </row>
    <row r="13" spans="1:25">
      <c r="A13" s="93" t="s">
        <v>19</v>
      </c>
      <c r="B13" s="94"/>
      <c r="C13" s="8">
        <v>26612</v>
      </c>
      <c r="D13" s="8">
        <v>1193</v>
      </c>
      <c r="E13" s="8">
        <v>7930</v>
      </c>
      <c r="F13" s="8">
        <f t="shared" si="1"/>
        <v>35735</v>
      </c>
      <c r="G13" s="15">
        <v>32</v>
      </c>
      <c r="H13" s="14">
        <v>88.522504080334173</v>
      </c>
      <c r="I13" s="15">
        <v>21</v>
      </c>
      <c r="J13" s="14">
        <v>58.453487724767584</v>
      </c>
      <c r="K13" s="15">
        <v>23</v>
      </c>
      <c r="L13" s="14">
        <f t="shared" si="2"/>
        <v>64.362669651602076</v>
      </c>
      <c r="M13" s="14">
        <f t="shared" si="0"/>
        <v>10.109203328735997</v>
      </c>
      <c r="N13" s="16">
        <v>4</v>
      </c>
      <c r="O13" s="55">
        <v>11.065313010041772</v>
      </c>
      <c r="P13" s="56">
        <v>2</v>
      </c>
      <c r="Q13" s="23">
        <v>5.5669988309302454</v>
      </c>
      <c r="R13" s="56">
        <v>4</v>
      </c>
      <c r="S13" s="23">
        <f t="shared" si="4"/>
        <v>11.193507765496012</v>
      </c>
      <c r="T13" s="54">
        <v>81</v>
      </c>
      <c r="U13" s="14">
        <v>224.07258845334587</v>
      </c>
      <c r="V13" s="54">
        <v>63</v>
      </c>
      <c r="W13" s="14">
        <v>175.36046317430274</v>
      </c>
      <c r="X13" s="60">
        <v>55</v>
      </c>
      <c r="Y13" s="14">
        <f t="shared" si="3"/>
        <v>153.91073177557016</v>
      </c>
    </row>
    <row r="14" spans="1:25">
      <c r="A14" s="93" t="s">
        <v>20</v>
      </c>
      <c r="B14" s="94"/>
      <c r="C14" s="8">
        <v>45814</v>
      </c>
      <c r="D14" s="8">
        <v>2056</v>
      </c>
      <c r="E14" s="8">
        <v>12327</v>
      </c>
      <c r="F14" s="8">
        <f t="shared" si="1"/>
        <v>60197</v>
      </c>
      <c r="G14" s="15">
        <v>22</v>
      </c>
      <c r="H14" s="14">
        <v>35.484443297472538</v>
      </c>
      <c r="I14" s="15">
        <v>18</v>
      </c>
      <c r="J14" s="14">
        <v>29.522716089880269</v>
      </c>
      <c r="K14" s="15">
        <v>35</v>
      </c>
      <c r="L14" s="14">
        <f t="shared" si="2"/>
        <v>58.142432347126935</v>
      </c>
      <c r="M14" s="14">
        <f t="shared" si="0"/>
        <v>96.94133890024051</v>
      </c>
      <c r="N14" s="16">
        <v>3</v>
      </c>
      <c r="O14" s="23">
        <v>4.8387877223826194</v>
      </c>
      <c r="P14" s="16">
        <v>6</v>
      </c>
      <c r="Q14" s="23">
        <v>9.8409053632934231</v>
      </c>
      <c r="R14" s="16">
        <v>4</v>
      </c>
      <c r="S14" s="23">
        <f t="shared" si="4"/>
        <v>6.6448494111002212</v>
      </c>
      <c r="T14" s="54">
        <v>43</v>
      </c>
      <c r="U14" s="14">
        <v>69.355957354150874</v>
      </c>
      <c r="V14" s="54">
        <v>40</v>
      </c>
      <c r="W14" s="14">
        <v>65.606035755289483</v>
      </c>
      <c r="X14" s="60">
        <v>52</v>
      </c>
      <c r="Y14" s="14">
        <f t="shared" si="3"/>
        <v>86.383042344302879</v>
      </c>
    </row>
    <row r="15" spans="1:25">
      <c r="A15" s="93" t="s">
        <v>21</v>
      </c>
      <c r="B15" s="94"/>
      <c r="C15" s="8">
        <v>14051</v>
      </c>
      <c r="D15" s="8">
        <v>642</v>
      </c>
      <c r="E15" s="8">
        <v>3725</v>
      </c>
      <c r="F15" s="8">
        <f t="shared" si="1"/>
        <v>18418</v>
      </c>
      <c r="G15" s="57">
        <v>2</v>
      </c>
      <c r="H15" s="14">
        <v>10.660980810234541</v>
      </c>
      <c r="I15" s="57">
        <v>2</v>
      </c>
      <c r="J15" s="14">
        <v>10.756157900397978</v>
      </c>
      <c r="K15" s="57">
        <v>4</v>
      </c>
      <c r="L15" s="14">
        <f t="shared" si="2"/>
        <v>21.717884678032359</v>
      </c>
      <c r="M15" s="14">
        <f t="shared" si="0"/>
        <v>101.91117385166683</v>
      </c>
      <c r="N15" s="20">
        <v>1</v>
      </c>
      <c r="O15" s="22">
        <v>5.3304904051172706</v>
      </c>
      <c r="P15" s="20">
        <v>1</v>
      </c>
      <c r="Q15" s="23">
        <v>5.3780789501989892</v>
      </c>
      <c r="R15" s="20">
        <v>1</v>
      </c>
      <c r="S15" s="23">
        <f t="shared" si="4"/>
        <v>5.4294711695080897</v>
      </c>
      <c r="T15" s="54">
        <v>7</v>
      </c>
      <c r="U15" s="14">
        <v>37.313432835820898</v>
      </c>
      <c r="V15" s="54">
        <v>5</v>
      </c>
      <c r="W15" s="14">
        <v>26.890394750994943</v>
      </c>
      <c r="X15" s="60">
        <v>5</v>
      </c>
      <c r="Y15" s="14">
        <f t="shared" si="3"/>
        <v>27.14735584754045</v>
      </c>
    </row>
    <row r="16" spans="1:25">
      <c r="A16" s="93" t="s">
        <v>22</v>
      </c>
      <c r="B16" s="94"/>
      <c r="C16" s="8">
        <v>9522</v>
      </c>
      <c r="D16" s="8">
        <v>451</v>
      </c>
      <c r="E16" s="8">
        <v>2887</v>
      </c>
      <c r="F16" s="8">
        <f t="shared" si="1"/>
        <v>12860</v>
      </c>
      <c r="G16" s="15">
        <v>3</v>
      </c>
      <c r="H16" s="14">
        <v>22.808484756329353</v>
      </c>
      <c r="I16" s="15">
        <v>3</v>
      </c>
      <c r="J16" s="14">
        <v>22.97970126388357</v>
      </c>
      <c r="K16" s="15">
        <v>3</v>
      </c>
      <c r="L16" s="14">
        <f t="shared" si="2"/>
        <v>23.32814930015552</v>
      </c>
      <c r="M16" s="14">
        <f t="shared" si="0"/>
        <v>1.5163297045101032</v>
      </c>
      <c r="N16" s="16">
        <v>1</v>
      </c>
      <c r="O16" s="55">
        <v>7.6028282521097852</v>
      </c>
      <c r="P16" s="16">
        <v>1</v>
      </c>
      <c r="Q16" s="23">
        <v>7.6599004212945232</v>
      </c>
      <c r="R16" s="16" t="s">
        <v>11</v>
      </c>
      <c r="S16" s="23" t="s">
        <v>11</v>
      </c>
      <c r="T16" s="54">
        <v>15</v>
      </c>
      <c r="U16" s="14">
        <v>114.04242378164678</v>
      </c>
      <c r="V16" s="54">
        <v>15</v>
      </c>
      <c r="W16" s="14">
        <v>114.89850631941786</v>
      </c>
      <c r="X16" s="60">
        <v>8</v>
      </c>
      <c r="Y16" s="14">
        <f t="shared" si="3"/>
        <v>62.208398133748055</v>
      </c>
    </row>
    <row r="17" spans="1:25">
      <c r="A17" s="93" t="s">
        <v>23</v>
      </c>
      <c r="B17" s="94"/>
      <c r="C17" s="8">
        <v>19646</v>
      </c>
      <c r="D17" s="8">
        <v>897</v>
      </c>
      <c r="E17" s="8">
        <v>5847</v>
      </c>
      <c r="F17" s="8">
        <f t="shared" si="1"/>
        <v>26390</v>
      </c>
      <c r="G17" s="15">
        <v>22</v>
      </c>
      <c r="H17" s="14">
        <v>86.291429692096486</v>
      </c>
      <c r="I17" s="15">
        <v>23</v>
      </c>
      <c r="J17" s="14">
        <v>90.213767405373602</v>
      </c>
      <c r="K17" s="15">
        <v>16</v>
      </c>
      <c r="L17" s="14">
        <f t="shared" si="2"/>
        <v>60.629026146267528</v>
      </c>
      <c r="M17" s="14">
        <f t="shared" si="0"/>
        <v>-32.794042539169972</v>
      </c>
      <c r="N17" s="16">
        <v>9</v>
      </c>
      <c r="O17" s="23">
        <v>35.301039419494018</v>
      </c>
      <c r="P17" s="16">
        <v>9</v>
      </c>
      <c r="Q17" s="23">
        <v>35.301039419494018</v>
      </c>
      <c r="R17" s="16">
        <v>7</v>
      </c>
      <c r="S17" s="23">
        <f t="shared" si="4"/>
        <v>26.525198938992041</v>
      </c>
      <c r="T17" s="54">
        <v>40</v>
      </c>
      <c r="U17" s="14">
        <v>156.89350853108454</v>
      </c>
      <c r="V17" s="54">
        <v>42</v>
      </c>
      <c r="W17" s="14">
        <v>164.73818395763874</v>
      </c>
      <c r="X17" s="60">
        <v>41</v>
      </c>
      <c r="Y17" s="14">
        <f t="shared" si="3"/>
        <v>155.36187949981053</v>
      </c>
    </row>
    <row r="18" spans="1:25">
      <c r="A18" s="93" t="s">
        <v>24</v>
      </c>
      <c r="B18" s="94"/>
      <c r="C18" s="8">
        <v>6992</v>
      </c>
      <c r="D18" s="8">
        <v>345</v>
      </c>
      <c r="E18" s="8">
        <v>2360</v>
      </c>
      <c r="F18" s="8">
        <f t="shared" si="1"/>
        <v>9697</v>
      </c>
      <c r="G18" s="15">
        <v>5</v>
      </c>
      <c r="H18" s="14">
        <v>49.885263893045995</v>
      </c>
      <c r="I18" s="15">
        <v>1</v>
      </c>
      <c r="J18" s="14">
        <v>10.150223304912709</v>
      </c>
      <c r="K18" s="15">
        <v>12</v>
      </c>
      <c r="L18" s="14">
        <f t="shared" si="2"/>
        <v>123.7496132824585</v>
      </c>
      <c r="M18" s="14">
        <f t="shared" si="0"/>
        <v>1119.1811900587809</v>
      </c>
      <c r="N18" s="16" t="s">
        <v>11</v>
      </c>
      <c r="O18" s="23" t="s">
        <v>11</v>
      </c>
      <c r="P18" s="16">
        <v>0</v>
      </c>
      <c r="Q18" s="23">
        <v>0</v>
      </c>
      <c r="R18" s="16">
        <v>1</v>
      </c>
      <c r="S18" s="23">
        <f t="shared" si="4"/>
        <v>10.312467773538208</v>
      </c>
      <c r="T18" s="54">
        <v>15</v>
      </c>
      <c r="U18" s="14">
        <v>149.65579167913799</v>
      </c>
      <c r="V18" s="54">
        <v>15</v>
      </c>
      <c r="W18" s="14">
        <v>152.2533495736906</v>
      </c>
      <c r="X18" s="60">
        <v>22</v>
      </c>
      <c r="Y18" s="14">
        <f t="shared" si="3"/>
        <v>226.87429101784056</v>
      </c>
    </row>
    <row r="19" spans="1:25">
      <c r="A19" s="93" t="s">
        <v>25</v>
      </c>
      <c r="B19" s="94"/>
      <c r="C19" s="8">
        <v>20274</v>
      </c>
      <c r="D19" s="8">
        <v>1022</v>
      </c>
      <c r="E19" s="8">
        <v>6127</v>
      </c>
      <c r="F19" s="8">
        <f t="shared" si="1"/>
        <v>27423</v>
      </c>
      <c r="G19" s="15">
        <v>16</v>
      </c>
      <c r="H19" s="14">
        <v>57.903879559930516</v>
      </c>
      <c r="I19" s="15">
        <v>23</v>
      </c>
      <c r="J19" s="14">
        <v>83.688098097005422</v>
      </c>
      <c r="K19" s="15">
        <v>21</v>
      </c>
      <c r="L19" s="14">
        <f t="shared" si="2"/>
        <v>76.578054917405098</v>
      </c>
      <c r="M19" s="14">
        <f t="shared" si="0"/>
        <v>-8.4958833349980747</v>
      </c>
      <c r="N19" s="16">
        <v>9</v>
      </c>
      <c r="O19" s="23">
        <v>32.570932252460914</v>
      </c>
      <c r="P19" s="16">
        <v>5</v>
      </c>
      <c r="Q19" s="23">
        <v>18.193064803696831</v>
      </c>
      <c r="R19" s="16">
        <v>6</v>
      </c>
      <c r="S19" s="23">
        <f t="shared" si="4"/>
        <v>21.879444262115744</v>
      </c>
      <c r="T19" s="54">
        <v>48</v>
      </c>
      <c r="U19" s="14">
        <v>173.71163867979155</v>
      </c>
      <c r="V19" s="54">
        <v>58</v>
      </c>
      <c r="W19" s="14">
        <v>211.03955172288323</v>
      </c>
      <c r="X19" s="60">
        <v>53</v>
      </c>
      <c r="Y19" s="14">
        <f t="shared" si="3"/>
        <v>193.26842431535573</v>
      </c>
    </row>
    <row r="20" spans="1:25">
      <c r="A20" s="93" t="s">
        <v>26</v>
      </c>
      <c r="B20" s="94"/>
      <c r="C20" s="8">
        <v>27803</v>
      </c>
      <c r="D20" s="8">
        <v>1441</v>
      </c>
      <c r="E20" s="8">
        <v>7952</v>
      </c>
      <c r="F20" s="8">
        <f t="shared" si="1"/>
        <v>37196</v>
      </c>
      <c r="G20" s="15">
        <v>25</v>
      </c>
      <c r="H20" s="14">
        <v>64.335160451890161</v>
      </c>
      <c r="I20" s="15">
        <v>19</v>
      </c>
      <c r="J20" s="14">
        <v>52.567507746790618</v>
      </c>
      <c r="K20" s="15">
        <v>9</v>
      </c>
      <c r="L20" s="14">
        <f t="shared" si="2"/>
        <v>24.196150123669213</v>
      </c>
      <c r="M20" s="14">
        <f t="shared" si="0"/>
        <v>-53.971281575268421</v>
      </c>
      <c r="N20" s="16">
        <v>2</v>
      </c>
      <c r="O20" s="55">
        <v>5.1468128361512138</v>
      </c>
      <c r="P20" s="16">
        <v>6</v>
      </c>
      <c r="Q20" s="23">
        <v>16.600265604249667</v>
      </c>
      <c r="R20" s="16">
        <v>3</v>
      </c>
      <c r="S20" s="23">
        <f t="shared" si="4"/>
        <v>8.0653833745564043</v>
      </c>
      <c r="T20" s="54">
        <v>88</v>
      </c>
      <c r="U20" s="14">
        <v>226.4597647906534</v>
      </c>
      <c r="V20" s="54">
        <v>76</v>
      </c>
      <c r="W20" s="14">
        <v>210.27003098716247</v>
      </c>
      <c r="X20" s="60">
        <v>68</v>
      </c>
      <c r="Y20" s="14">
        <f t="shared" si="3"/>
        <v>182.81535648994515</v>
      </c>
    </row>
    <row r="21" spans="1:25">
      <c r="A21" s="93" t="s">
        <v>27</v>
      </c>
      <c r="B21" s="94"/>
      <c r="C21" s="8">
        <v>7249</v>
      </c>
      <c r="D21" s="8">
        <v>398</v>
      </c>
      <c r="E21" s="8">
        <v>2452</v>
      </c>
      <c r="F21" s="8">
        <f t="shared" si="1"/>
        <v>10099</v>
      </c>
      <c r="G21" s="15">
        <v>7</v>
      </c>
      <c r="H21" s="14">
        <v>67.508920821680007</v>
      </c>
      <c r="I21" s="15">
        <v>2</v>
      </c>
      <c r="J21" s="14">
        <v>19.644435713584127</v>
      </c>
      <c r="K21" s="15">
        <v>3</v>
      </c>
      <c r="L21" s="14">
        <f t="shared" si="2"/>
        <v>29.7059114763838</v>
      </c>
      <c r="M21" s="14">
        <f t="shared" si="0"/>
        <v>51.217942370531738</v>
      </c>
      <c r="N21" s="16">
        <v>1</v>
      </c>
      <c r="O21" s="23">
        <v>9.644131545954286</v>
      </c>
      <c r="P21" s="16">
        <v>3</v>
      </c>
      <c r="Q21" s="23">
        <v>29.466653570376192</v>
      </c>
      <c r="R21" s="16">
        <v>1</v>
      </c>
      <c r="S21" s="23">
        <f t="shared" si="4"/>
        <v>9.9019704921279335</v>
      </c>
      <c r="T21" s="54">
        <v>14</v>
      </c>
      <c r="U21" s="14">
        <v>135.01784164336001</v>
      </c>
      <c r="V21" s="54">
        <v>9</v>
      </c>
      <c r="W21" s="14">
        <v>88.399960711128571</v>
      </c>
      <c r="X21" s="60">
        <v>7</v>
      </c>
      <c r="Y21" s="14">
        <f t="shared" si="3"/>
        <v>69.313793444895538</v>
      </c>
    </row>
    <row r="22" spans="1:25">
      <c r="A22" s="93" t="s">
        <v>28</v>
      </c>
      <c r="B22" s="94"/>
      <c r="C22" s="8">
        <v>25689</v>
      </c>
      <c r="D22" s="8">
        <v>1306</v>
      </c>
      <c r="E22" s="8">
        <v>7603</v>
      </c>
      <c r="F22" s="8">
        <f t="shared" si="1"/>
        <v>34598</v>
      </c>
      <c r="G22" s="15">
        <v>16</v>
      </c>
      <c r="H22" s="14">
        <v>44.767767207610518</v>
      </c>
      <c r="I22" s="15">
        <v>21</v>
      </c>
      <c r="J22" s="14">
        <v>59.69809818915769</v>
      </c>
      <c r="K22" s="15">
        <v>28</v>
      </c>
      <c r="L22" s="14">
        <f t="shared" si="2"/>
        <v>80.929533499046187</v>
      </c>
      <c r="M22" s="14">
        <f t="shared" si="0"/>
        <v>35.564676185521314</v>
      </c>
      <c r="N22" s="16" t="s">
        <v>11</v>
      </c>
      <c r="O22" s="55" t="s">
        <v>11</v>
      </c>
      <c r="P22" s="16">
        <v>1</v>
      </c>
      <c r="Q22" s="23">
        <v>2.8427665804360802</v>
      </c>
      <c r="R22" s="16">
        <v>2</v>
      </c>
      <c r="S22" s="23">
        <f t="shared" si="4"/>
        <v>5.7806809642175851</v>
      </c>
      <c r="T22" s="54">
        <v>47</v>
      </c>
      <c r="U22" s="14">
        <v>131.50531617235589</v>
      </c>
      <c r="V22" s="54">
        <v>50</v>
      </c>
      <c r="W22" s="14">
        <v>142.13832902180403</v>
      </c>
      <c r="X22" s="60">
        <v>73</v>
      </c>
      <c r="Y22" s="14">
        <f t="shared" si="3"/>
        <v>210.99485519394185</v>
      </c>
    </row>
    <row r="23" spans="1:25">
      <c r="A23" s="93" t="s">
        <v>29</v>
      </c>
      <c r="B23" s="94"/>
      <c r="C23" s="8">
        <v>15281</v>
      </c>
      <c r="D23" s="8">
        <v>808</v>
      </c>
      <c r="E23" s="8">
        <v>4553</v>
      </c>
      <c r="F23" s="8">
        <f t="shared" si="1"/>
        <v>20642</v>
      </c>
      <c r="G23" s="15">
        <v>4</v>
      </c>
      <c r="H23" s="14">
        <v>19.107671730199677</v>
      </c>
      <c r="I23" s="15">
        <v>6</v>
      </c>
      <c r="J23" s="14">
        <v>28.844767078505843</v>
      </c>
      <c r="K23" s="15">
        <v>12</v>
      </c>
      <c r="L23" s="14">
        <f t="shared" si="2"/>
        <v>58.133901753706034</v>
      </c>
      <c r="M23" s="14">
        <f t="shared" si="0"/>
        <v>101.5405483964732</v>
      </c>
      <c r="N23" s="16">
        <v>1</v>
      </c>
      <c r="O23" s="23">
        <v>4.7769179325499191</v>
      </c>
      <c r="P23" s="16">
        <v>1</v>
      </c>
      <c r="Q23" s="23">
        <v>4.8074611797509732</v>
      </c>
      <c r="R23" s="16">
        <v>1</v>
      </c>
      <c r="S23" s="23">
        <f t="shared" si="4"/>
        <v>4.8444918128088368</v>
      </c>
      <c r="T23" s="54">
        <v>18</v>
      </c>
      <c r="U23" s="14">
        <v>85.984522785898534</v>
      </c>
      <c r="V23" s="54">
        <v>15</v>
      </c>
      <c r="W23" s="14">
        <v>72.111917696264598</v>
      </c>
      <c r="X23" s="60">
        <v>18</v>
      </c>
      <c r="Y23" s="14">
        <f t="shared" si="3"/>
        <v>87.200852630559055</v>
      </c>
    </row>
    <row r="24" spans="1:25">
      <c r="A24" s="93" t="s">
        <v>30</v>
      </c>
      <c r="B24" s="94"/>
      <c r="C24" s="8">
        <v>15968</v>
      </c>
      <c r="D24" s="8">
        <v>913</v>
      </c>
      <c r="E24" s="8">
        <v>5114</v>
      </c>
      <c r="F24" s="8">
        <f t="shared" si="1"/>
        <v>21995</v>
      </c>
      <c r="G24" s="15">
        <v>21</v>
      </c>
      <c r="H24" s="14">
        <v>93.453784878287564</v>
      </c>
      <c r="I24" s="15">
        <v>10</v>
      </c>
      <c r="J24" s="14">
        <v>44.9</v>
      </c>
      <c r="K24" s="15">
        <v>25</v>
      </c>
      <c r="L24" s="14">
        <f t="shared" si="2"/>
        <v>113.66219595362583</v>
      </c>
      <c r="M24" s="14">
        <f t="shared" si="0"/>
        <v>153.14520256932255</v>
      </c>
      <c r="N24" s="16">
        <v>6</v>
      </c>
      <c r="O24" s="55">
        <v>26.70108139379645</v>
      </c>
      <c r="P24" s="16">
        <v>3</v>
      </c>
      <c r="Q24" s="23">
        <v>13.470432400880069</v>
      </c>
      <c r="R24" s="16">
        <v>8</v>
      </c>
      <c r="S24" s="23">
        <f t="shared" si="4"/>
        <v>36.371902705160267</v>
      </c>
      <c r="T24" s="54">
        <v>51</v>
      </c>
      <c r="U24" s="14">
        <v>226.95919184726981</v>
      </c>
      <c r="V24" s="54">
        <v>34</v>
      </c>
      <c r="W24" s="14">
        <v>152.66490054330745</v>
      </c>
      <c r="X24" s="60">
        <v>49</v>
      </c>
      <c r="Y24" s="14">
        <f t="shared" si="3"/>
        <v>222.77790406910663</v>
      </c>
    </row>
    <row r="25" spans="1:25">
      <c r="A25" s="93" t="s">
        <v>31</v>
      </c>
      <c r="B25" s="94"/>
      <c r="C25" s="8">
        <v>8990</v>
      </c>
      <c r="D25" s="8">
        <v>405</v>
      </c>
      <c r="E25" s="8">
        <v>2481</v>
      </c>
      <c r="F25" s="8">
        <f t="shared" si="1"/>
        <v>11876</v>
      </c>
      <c r="G25" s="15">
        <v>11</v>
      </c>
      <c r="H25" s="14">
        <v>90.579710144927532</v>
      </c>
      <c r="I25" s="15">
        <v>2</v>
      </c>
      <c r="J25" s="14">
        <v>16.609916119923593</v>
      </c>
      <c r="K25" s="15">
        <v>2</v>
      </c>
      <c r="L25" s="14">
        <f t="shared" si="2"/>
        <v>16.84068710003368</v>
      </c>
      <c r="M25" s="14">
        <f t="shared" si="0"/>
        <v>1.389356685752779</v>
      </c>
      <c r="N25" s="16">
        <v>1</v>
      </c>
      <c r="O25" s="23">
        <v>8.2345191040843222</v>
      </c>
      <c r="P25" s="16">
        <v>0</v>
      </c>
      <c r="Q25" s="23">
        <v>0</v>
      </c>
      <c r="R25" s="16" t="s">
        <v>11</v>
      </c>
      <c r="S25" s="23" t="s">
        <v>11</v>
      </c>
      <c r="T25" s="54">
        <v>15</v>
      </c>
      <c r="U25" s="14">
        <v>123.51778656126483</v>
      </c>
      <c r="V25" s="54">
        <v>11</v>
      </c>
      <c r="W25" s="14">
        <v>91.354538659579774</v>
      </c>
      <c r="X25" s="60">
        <v>13</v>
      </c>
      <c r="Y25" s="14">
        <f t="shared" si="3"/>
        <v>109.46446615021893</v>
      </c>
    </row>
    <row r="26" spans="1:25">
      <c r="A26" s="93" t="s">
        <v>32</v>
      </c>
      <c r="B26" s="94"/>
      <c r="C26" s="8">
        <v>22866</v>
      </c>
      <c r="D26" s="8">
        <v>1044</v>
      </c>
      <c r="E26" s="8">
        <v>6069</v>
      </c>
      <c r="F26" s="8">
        <f t="shared" si="1"/>
        <v>29979</v>
      </c>
      <c r="G26" s="15">
        <v>13</v>
      </c>
      <c r="H26" s="14">
        <v>69.351827153907706</v>
      </c>
      <c r="I26" s="15">
        <v>7</v>
      </c>
      <c r="J26" s="14">
        <v>23.124442535760299</v>
      </c>
      <c r="K26" s="15">
        <v>13</v>
      </c>
      <c r="L26" s="14">
        <f t="shared" si="2"/>
        <v>43.363687914873744</v>
      </c>
      <c r="M26" s="14">
        <f t="shared" si="0"/>
        <v>87.523170981591875</v>
      </c>
      <c r="N26" s="16">
        <v>4</v>
      </c>
      <c r="O26" s="23">
        <v>21.339023739663912</v>
      </c>
      <c r="P26" s="16">
        <v>6</v>
      </c>
      <c r="Q26" s="23">
        <v>19.820950744937399</v>
      </c>
      <c r="R26" s="16">
        <v>4</v>
      </c>
      <c r="S26" s="23">
        <f t="shared" si="4"/>
        <v>13.342673204576537</v>
      </c>
      <c r="T26" s="54">
        <v>19</v>
      </c>
      <c r="U26" s="14">
        <v>101.36036276340357</v>
      </c>
      <c r="V26" s="54">
        <v>15</v>
      </c>
      <c r="W26" s="14">
        <v>49.552376862343493</v>
      </c>
      <c r="X26" s="60">
        <v>14</v>
      </c>
      <c r="Y26" s="14">
        <f t="shared" si="3"/>
        <v>46.699356216017883</v>
      </c>
    </row>
    <row r="27" spans="1:25">
      <c r="A27" s="93" t="s">
        <v>33</v>
      </c>
      <c r="B27" s="94"/>
      <c r="C27" s="8">
        <v>21690</v>
      </c>
      <c r="D27" s="8">
        <v>1041</v>
      </c>
      <c r="E27" s="8">
        <v>6481</v>
      </c>
      <c r="F27" s="8">
        <f t="shared" si="1"/>
        <v>29212</v>
      </c>
      <c r="G27" s="15">
        <v>18</v>
      </c>
      <c r="H27" s="14">
        <v>59.703472751998405</v>
      </c>
      <c r="I27" s="15">
        <v>20</v>
      </c>
      <c r="J27" s="14">
        <v>67.414972865473416</v>
      </c>
      <c r="K27" s="15">
        <v>19</v>
      </c>
      <c r="L27" s="14">
        <f t="shared" si="2"/>
        <v>65.041763658770364</v>
      </c>
      <c r="M27" s="14">
        <f t="shared" si="0"/>
        <v>-3.5202998767629725</v>
      </c>
      <c r="N27" s="16">
        <v>3</v>
      </c>
      <c r="O27" s="58">
        <v>9.9505787919997353</v>
      </c>
      <c r="P27" s="16">
        <v>8</v>
      </c>
      <c r="Q27" s="23">
        <v>26.965989146189369</v>
      </c>
      <c r="R27" s="16">
        <v>2</v>
      </c>
      <c r="S27" s="23">
        <f t="shared" si="4"/>
        <v>6.8465014377653022</v>
      </c>
      <c r="T27" s="54">
        <v>36</v>
      </c>
      <c r="U27" s="14">
        <v>119.40694550399681</v>
      </c>
      <c r="V27" s="54">
        <v>41</v>
      </c>
      <c r="W27" s="14">
        <v>138.20069437422052</v>
      </c>
      <c r="X27" s="60">
        <v>45</v>
      </c>
      <c r="Y27" s="14">
        <f t="shared" si="3"/>
        <v>154.04628234971929</v>
      </c>
    </row>
    <row r="28" spans="1:25">
      <c r="A28" s="93" t="s">
        <v>34</v>
      </c>
      <c r="B28" s="94"/>
      <c r="C28" s="8">
        <v>23956</v>
      </c>
      <c r="D28" s="8">
        <v>1243</v>
      </c>
      <c r="E28" s="8">
        <v>8141</v>
      </c>
      <c r="F28" s="8">
        <f t="shared" si="1"/>
        <v>33340</v>
      </c>
      <c r="G28" s="57">
        <v>16</v>
      </c>
      <c r="H28" s="14">
        <v>46.966272345671761</v>
      </c>
      <c r="I28" s="57">
        <v>25</v>
      </c>
      <c r="J28" s="14">
        <v>74.19498441905327</v>
      </c>
      <c r="K28" s="57">
        <v>28</v>
      </c>
      <c r="L28" s="14">
        <f t="shared" si="2"/>
        <v>83.98320335932813</v>
      </c>
      <c r="M28" s="14">
        <f t="shared" si="0"/>
        <v>13.192561487702456</v>
      </c>
      <c r="N28" s="56" t="s">
        <v>11</v>
      </c>
      <c r="O28" s="58" t="s">
        <v>11</v>
      </c>
      <c r="P28" s="56">
        <v>8</v>
      </c>
      <c r="Q28" s="23">
        <v>23.742395014097045</v>
      </c>
      <c r="R28" s="56">
        <v>6</v>
      </c>
      <c r="S28" s="23">
        <f t="shared" si="4"/>
        <v>17.99640071985603</v>
      </c>
      <c r="T28" s="54">
        <v>66</v>
      </c>
      <c r="U28" s="14">
        <v>193.73587342589602</v>
      </c>
      <c r="V28" s="54">
        <v>62</v>
      </c>
      <c r="W28" s="14">
        <v>184.0035613592521</v>
      </c>
      <c r="X28" s="60">
        <v>69</v>
      </c>
      <c r="Y28" s="14">
        <f t="shared" si="3"/>
        <v>206.95860827834434</v>
      </c>
    </row>
    <row r="29" spans="1:25">
      <c r="A29" s="93" t="s">
        <v>35</v>
      </c>
      <c r="B29" s="94"/>
      <c r="C29" s="15">
        <v>270093</v>
      </c>
      <c r="D29" s="16">
        <v>10320</v>
      </c>
      <c r="E29" s="15">
        <v>63098</v>
      </c>
      <c r="F29" s="8">
        <f t="shared" si="1"/>
        <v>343511</v>
      </c>
      <c r="G29" s="57">
        <v>188</v>
      </c>
      <c r="H29" s="14">
        <v>60.990050187025339</v>
      </c>
      <c r="I29" s="57">
        <v>242</v>
      </c>
      <c r="J29" s="14">
        <v>71.2</v>
      </c>
      <c r="K29" s="57">
        <v>202</v>
      </c>
      <c r="L29" s="14">
        <f t="shared" si="2"/>
        <v>58.804521543706024</v>
      </c>
      <c r="M29" s="14">
        <f t="shared" si="0"/>
        <v>-17.409379854345474</v>
      </c>
      <c r="N29" s="20">
        <v>45</v>
      </c>
      <c r="O29" s="58">
        <v>14.598682225617768</v>
      </c>
      <c r="P29" s="20">
        <v>42</v>
      </c>
      <c r="Q29" s="23">
        <v>12.4</v>
      </c>
      <c r="R29" s="20">
        <v>28</v>
      </c>
      <c r="S29" s="23">
        <f t="shared" si="4"/>
        <v>8.1511217981374688</v>
      </c>
      <c r="T29" s="54">
        <v>466</v>
      </c>
      <c r="U29" s="14">
        <v>151.17746482528622</v>
      </c>
      <c r="V29" s="54">
        <v>474</v>
      </c>
      <c r="W29" s="14">
        <v>139.4</v>
      </c>
      <c r="X29" s="91">
        <v>440</v>
      </c>
      <c r="Y29" s="14">
        <f t="shared" si="3"/>
        <v>128.08905682787451</v>
      </c>
    </row>
    <row r="30" spans="1:25">
      <c r="A30" s="93" t="s">
        <v>36</v>
      </c>
      <c r="B30" s="94"/>
      <c r="C30" s="15">
        <v>49688</v>
      </c>
      <c r="D30" s="15">
        <v>1941</v>
      </c>
      <c r="E30" s="15">
        <v>14094</v>
      </c>
      <c r="F30" s="8">
        <f t="shared" si="1"/>
        <v>65723</v>
      </c>
      <c r="G30" s="57">
        <v>42</v>
      </c>
      <c r="H30" s="14">
        <v>55.74209988453422</v>
      </c>
      <c r="I30" s="57">
        <v>47</v>
      </c>
      <c r="J30" s="14">
        <v>72.368927554084223</v>
      </c>
      <c r="K30" s="57">
        <v>42</v>
      </c>
      <c r="L30" s="14">
        <f t="shared" si="2"/>
        <v>63.904569176696135</v>
      </c>
      <c r="M30" s="14">
        <f t="shared" si="0"/>
        <v>-11.696122442967434</v>
      </c>
      <c r="N30" s="20">
        <v>7</v>
      </c>
      <c r="O30" s="58">
        <v>9.2903499807557033</v>
      </c>
      <c r="P30" s="20">
        <v>7</v>
      </c>
      <c r="Q30" s="23">
        <v>10.778350912310417</v>
      </c>
      <c r="R30" s="20">
        <v>6</v>
      </c>
      <c r="S30" s="23">
        <f t="shared" si="4"/>
        <v>9.1292241680994479</v>
      </c>
      <c r="T30" s="54">
        <v>88</v>
      </c>
      <c r="U30" s="14">
        <v>116.79297118664313</v>
      </c>
      <c r="V30" s="54">
        <v>83</v>
      </c>
      <c r="W30" s="14">
        <v>127.80044653168065</v>
      </c>
      <c r="X30" s="60">
        <v>78</v>
      </c>
      <c r="Y30" s="14">
        <f t="shared" si="3"/>
        <v>118.67991418529282</v>
      </c>
    </row>
    <row r="31" spans="1:25">
      <c r="A31" s="93" t="s">
        <v>37</v>
      </c>
      <c r="B31" s="94"/>
      <c r="C31" s="15">
        <v>5494</v>
      </c>
      <c r="D31" s="15">
        <v>283</v>
      </c>
      <c r="E31" s="15">
        <v>1529</v>
      </c>
      <c r="F31" s="8">
        <f t="shared" si="1"/>
        <v>7306</v>
      </c>
      <c r="G31" s="15">
        <v>7</v>
      </c>
      <c r="H31" s="14">
        <v>91.015472630347162</v>
      </c>
      <c r="I31" s="15">
        <v>5</v>
      </c>
      <c r="J31" s="14">
        <v>66.577896138482032</v>
      </c>
      <c r="K31" s="15">
        <v>5</v>
      </c>
      <c r="L31" s="14">
        <f t="shared" si="2"/>
        <v>68.436901177114706</v>
      </c>
      <c r="M31" s="14">
        <f t="shared" si="0"/>
        <v>2.7922255680262755</v>
      </c>
      <c r="N31" s="16">
        <v>1</v>
      </c>
      <c r="O31" s="58">
        <v>13.00221037576388</v>
      </c>
      <c r="P31" s="16">
        <v>1</v>
      </c>
      <c r="Q31" s="23">
        <v>13.315579227696404</v>
      </c>
      <c r="R31" s="16">
        <v>2</v>
      </c>
      <c r="S31" s="23">
        <f t="shared" si="4"/>
        <v>27.374760470845882</v>
      </c>
      <c r="T31" s="54">
        <v>21</v>
      </c>
      <c r="U31" s="14">
        <v>273.04641789104147</v>
      </c>
      <c r="V31" s="54">
        <v>20</v>
      </c>
      <c r="W31" s="14">
        <v>266.31158455392813</v>
      </c>
      <c r="X31" s="60">
        <v>17</v>
      </c>
      <c r="Y31" s="14">
        <f t="shared" si="3"/>
        <v>232.68546400218997</v>
      </c>
    </row>
    <row r="32" spans="1:25">
      <c r="A32" s="93" t="s">
        <v>38</v>
      </c>
      <c r="B32" s="94"/>
      <c r="C32" s="15">
        <v>21237</v>
      </c>
      <c r="D32" s="15">
        <v>1087</v>
      </c>
      <c r="E32" s="15">
        <v>6504</v>
      </c>
      <c r="F32" s="8">
        <f t="shared" si="1"/>
        <v>28828</v>
      </c>
      <c r="G32" s="15">
        <v>21</v>
      </c>
      <c r="H32" s="14">
        <v>70.847812152086632</v>
      </c>
      <c r="I32" s="15">
        <v>25</v>
      </c>
      <c r="J32" s="14">
        <v>85.306763120180165</v>
      </c>
      <c r="K32" s="15">
        <v>27</v>
      </c>
      <c r="L32" s="14">
        <f t="shared" si="2"/>
        <v>93.658942694602473</v>
      </c>
      <c r="M32" s="14">
        <f t="shared" si="0"/>
        <v>9.7907589843208065</v>
      </c>
      <c r="N32" s="16">
        <v>6</v>
      </c>
      <c r="O32" s="55">
        <v>20.242232043453324</v>
      </c>
      <c r="P32" s="16">
        <v>7</v>
      </c>
      <c r="Q32" s="23">
        <v>23.885893673650447</v>
      </c>
      <c r="R32" s="16">
        <v>4</v>
      </c>
      <c r="S32" s="23">
        <f t="shared" si="4"/>
        <v>13.875398917718885</v>
      </c>
      <c r="T32" s="54">
        <v>57</v>
      </c>
      <c r="U32" s="14">
        <v>192.30120441280658</v>
      </c>
      <c r="V32" s="54">
        <v>57</v>
      </c>
      <c r="W32" s="14">
        <v>194.49941991401079</v>
      </c>
      <c r="X32" s="60">
        <v>52</v>
      </c>
      <c r="Y32" s="14">
        <f t="shared" si="3"/>
        <v>180.3801859303455</v>
      </c>
    </row>
    <row r="33" spans="1:26">
      <c r="A33" s="93" t="s">
        <v>39</v>
      </c>
      <c r="B33" s="94"/>
      <c r="C33" s="15">
        <v>23383</v>
      </c>
      <c r="D33" s="15">
        <v>1331</v>
      </c>
      <c r="E33" s="15">
        <v>10304</v>
      </c>
      <c r="F33" s="8">
        <f t="shared" si="1"/>
        <v>35018</v>
      </c>
      <c r="G33" s="15">
        <v>18</v>
      </c>
      <c r="H33" s="14">
        <v>53.136531365313651</v>
      </c>
      <c r="I33" s="15">
        <v>13</v>
      </c>
      <c r="J33" s="14">
        <v>39.571411177401686</v>
      </c>
      <c r="K33" s="15">
        <v>17</v>
      </c>
      <c r="L33" s="14">
        <f t="shared" si="2"/>
        <v>48.546461819635617</v>
      </c>
      <c r="M33" s="14">
        <f t="shared" si="0"/>
        <v>22.680643361436083</v>
      </c>
      <c r="N33" s="16" t="s">
        <v>11</v>
      </c>
      <c r="O33" s="14" t="s">
        <v>11</v>
      </c>
      <c r="P33" s="16">
        <v>6</v>
      </c>
      <c r="Q33" s="23">
        <v>18.263728235723853</v>
      </c>
      <c r="R33" s="16">
        <v>1</v>
      </c>
      <c r="S33" s="23">
        <f t="shared" si="4"/>
        <v>2.855674224684448</v>
      </c>
      <c r="T33" s="54">
        <v>48</v>
      </c>
      <c r="U33" s="14">
        <v>141.69741697416976</v>
      </c>
      <c r="V33" s="54">
        <v>42</v>
      </c>
      <c r="W33" s="14">
        <v>127.84609765006698</v>
      </c>
      <c r="X33" s="60">
        <v>42</v>
      </c>
      <c r="Y33" s="14">
        <f t="shared" si="3"/>
        <v>119.93831743674681</v>
      </c>
    </row>
    <row r="34" spans="1:26">
      <c r="A34" s="93" t="s">
        <v>40</v>
      </c>
      <c r="B34" s="94"/>
      <c r="C34" s="15">
        <v>9758</v>
      </c>
      <c r="D34" s="15">
        <v>589</v>
      </c>
      <c r="E34" s="15">
        <v>4212</v>
      </c>
      <c r="F34" s="8">
        <f t="shared" si="1"/>
        <v>14559</v>
      </c>
      <c r="G34" s="57">
        <v>6</v>
      </c>
      <c r="H34" s="14">
        <v>41.155086082721724</v>
      </c>
      <c r="I34" s="57">
        <v>5</v>
      </c>
      <c r="J34" s="14">
        <v>33.861573885954222</v>
      </c>
      <c r="K34" s="57">
        <v>10</v>
      </c>
      <c r="L34" s="14">
        <f t="shared" si="2"/>
        <v>68.686036128855008</v>
      </c>
      <c r="M34" s="14">
        <f t="shared" si="0"/>
        <v>102.84360189573459</v>
      </c>
      <c r="N34" s="20">
        <v>1</v>
      </c>
      <c r="O34" s="14" t="s">
        <v>11</v>
      </c>
      <c r="P34" s="20">
        <v>0</v>
      </c>
      <c r="Q34" s="23">
        <v>0</v>
      </c>
      <c r="R34" s="20">
        <v>3</v>
      </c>
      <c r="S34" s="23">
        <f t="shared" si="4"/>
        <v>20.605810838656502</v>
      </c>
      <c r="T34" s="54">
        <v>12</v>
      </c>
      <c r="U34" s="14">
        <v>82.310172165443447</v>
      </c>
      <c r="V34" s="54">
        <v>11</v>
      </c>
      <c r="W34" s="14">
        <v>74.495462549099287</v>
      </c>
      <c r="X34" s="60">
        <v>10</v>
      </c>
      <c r="Y34" s="14">
        <f t="shared" si="3"/>
        <v>68.686036128855008</v>
      </c>
    </row>
    <row r="35" spans="1:26">
      <c r="A35" s="93" t="s">
        <v>41</v>
      </c>
      <c r="B35" s="94"/>
      <c r="C35" s="15">
        <v>18126</v>
      </c>
      <c r="D35" s="15">
        <v>1128</v>
      </c>
      <c r="E35" s="15">
        <v>7290</v>
      </c>
      <c r="F35" s="8">
        <f t="shared" si="1"/>
        <v>26544</v>
      </c>
      <c r="G35" s="57">
        <v>19</v>
      </c>
      <c r="H35" s="14">
        <v>70.046082949308754</v>
      </c>
      <c r="I35" s="57">
        <v>20</v>
      </c>
      <c r="J35" s="14">
        <v>74.671445639187581</v>
      </c>
      <c r="K35" s="57">
        <v>24</v>
      </c>
      <c r="L35" s="14">
        <f t="shared" si="2"/>
        <v>90.415913200723324</v>
      </c>
      <c r="M35" s="14">
        <f t="shared" si="0"/>
        <v>21.084990958408667</v>
      </c>
      <c r="N35" s="20">
        <v>2</v>
      </c>
      <c r="O35" s="14">
        <v>7.3732718894009217</v>
      </c>
      <c r="P35" s="20">
        <v>4</v>
      </c>
      <c r="Q35" s="23">
        <v>14.934289127837514</v>
      </c>
      <c r="R35" s="20">
        <v>3</v>
      </c>
      <c r="S35" s="23">
        <f t="shared" si="4"/>
        <v>11.301989150090415</v>
      </c>
      <c r="T35" s="54">
        <v>35</v>
      </c>
      <c r="U35" s="14">
        <v>129.03225806451613</v>
      </c>
      <c r="V35" s="54">
        <v>32</v>
      </c>
      <c r="W35" s="14">
        <v>119.47431302270012</v>
      </c>
      <c r="X35" s="60">
        <v>34</v>
      </c>
      <c r="Y35" s="14">
        <f t="shared" si="3"/>
        <v>128.08921036769138</v>
      </c>
    </row>
    <row r="36" spans="1:26">
      <c r="A36" s="95" t="s">
        <v>61</v>
      </c>
      <c r="B36" s="96"/>
      <c r="C36" s="15">
        <v>9077</v>
      </c>
      <c r="D36" s="15">
        <v>349</v>
      </c>
      <c r="E36" s="15">
        <v>1980</v>
      </c>
      <c r="F36" s="8">
        <f t="shared" si="1"/>
        <v>11406</v>
      </c>
      <c r="G36" s="15">
        <v>7</v>
      </c>
      <c r="H36" s="14">
        <v>60.585078760602386</v>
      </c>
      <c r="I36" s="15">
        <v>1</v>
      </c>
      <c r="J36" s="14">
        <v>8.7734690296543256</v>
      </c>
      <c r="K36" s="15">
        <v>7</v>
      </c>
      <c r="L36" s="14">
        <f t="shared" si="2"/>
        <v>61.371208136068738</v>
      </c>
      <c r="M36" s="14">
        <f t="shared" si="0"/>
        <v>599.50903033491147</v>
      </c>
      <c r="N36" s="16" t="s">
        <v>11</v>
      </c>
      <c r="O36" s="22" t="s">
        <v>11</v>
      </c>
      <c r="P36" s="16" t="s">
        <v>11</v>
      </c>
      <c r="Q36" s="23" t="s">
        <v>11</v>
      </c>
      <c r="R36" s="16" t="s">
        <v>11</v>
      </c>
      <c r="S36" s="23" t="s">
        <v>11</v>
      </c>
      <c r="T36" s="54">
        <v>22</v>
      </c>
      <c r="U36" s="14">
        <v>190.41024753332178</v>
      </c>
      <c r="V36" s="54">
        <v>15</v>
      </c>
      <c r="W36" s="14">
        <v>131.60203544481487</v>
      </c>
      <c r="X36" s="60">
        <v>18</v>
      </c>
      <c r="Y36" s="14">
        <f t="shared" si="3"/>
        <v>157.81167806417676</v>
      </c>
    </row>
    <row r="37" spans="1:26">
      <c r="A37" s="95" t="s">
        <v>42</v>
      </c>
      <c r="B37" s="96"/>
      <c r="C37" s="20" t="s">
        <v>11</v>
      </c>
      <c r="D37" s="22" t="s">
        <v>11</v>
      </c>
      <c r="E37" s="20" t="s">
        <v>11</v>
      </c>
      <c r="F37" s="8" t="s">
        <v>11</v>
      </c>
      <c r="G37" s="15">
        <v>12</v>
      </c>
      <c r="H37" s="22" t="s">
        <v>11</v>
      </c>
      <c r="I37" s="15">
        <v>10</v>
      </c>
      <c r="J37" s="22" t="s">
        <v>11</v>
      </c>
      <c r="K37" s="15">
        <v>6</v>
      </c>
      <c r="L37" s="14" t="s">
        <v>11</v>
      </c>
      <c r="M37" s="14" t="s">
        <v>11</v>
      </c>
      <c r="N37" s="20" t="s">
        <v>11</v>
      </c>
      <c r="O37" s="22" t="s">
        <v>11</v>
      </c>
      <c r="P37" s="20" t="s">
        <v>11</v>
      </c>
      <c r="Q37" s="23" t="s">
        <v>11</v>
      </c>
      <c r="R37" s="20" t="s">
        <v>11</v>
      </c>
      <c r="S37" s="23" t="s">
        <v>11</v>
      </c>
      <c r="T37" s="22" t="s">
        <v>11</v>
      </c>
      <c r="U37" s="14" t="s">
        <v>11</v>
      </c>
      <c r="V37" s="22" t="s">
        <v>11</v>
      </c>
      <c r="W37" s="14" t="s">
        <v>11</v>
      </c>
      <c r="X37" s="22" t="s">
        <v>11</v>
      </c>
      <c r="Y37" s="14" t="s">
        <v>11</v>
      </c>
    </row>
    <row r="38" spans="1:26">
      <c r="A38" s="95" t="s">
        <v>43</v>
      </c>
      <c r="B38" s="96"/>
      <c r="C38" s="20" t="s">
        <v>11</v>
      </c>
      <c r="D38" s="22" t="s">
        <v>11</v>
      </c>
      <c r="E38" s="20" t="s">
        <v>11</v>
      </c>
      <c r="F38" s="8" t="s">
        <v>11</v>
      </c>
      <c r="G38" s="15" t="s">
        <v>11</v>
      </c>
      <c r="H38" s="22" t="s">
        <v>11</v>
      </c>
      <c r="I38" s="15" t="s">
        <v>11</v>
      </c>
      <c r="J38" s="22" t="s">
        <v>11</v>
      </c>
      <c r="K38" s="15" t="s">
        <v>11</v>
      </c>
      <c r="L38" s="14" t="s">
        <v>11</v>
      </c>
      <c r="M38" s="14" t="s">
        <v>11</v>
      </c>
      <c r="N38" s="16" t="s">
        <v>11</v>
      </c>
      <c r="O38" s="22" t="s">
        <v>11</v>
      </c>
      <c r="P38" s="16" t="s">
        <v>11</v>
      </c>
      <c r="Q38" s="23" t="s">
        <v>11</v>
      </c>
      <c r="R38" s="16" t="s">
        <v>11</v>
      </c>
      <c r="S38" s="23" t="s">
        <v>11</v>
      </c>
      <c r="T38" s="54">
        <v>17</v>
      </c>
      <c r="U38" s="14" t="s">
        <v>11</v>
      </c>
      <c r="V38" s="54" t="s">
        <v>11</v>
      </c>
      <c r="W38" s="14" t="s">
        <v>11</v>
      </c>
      <c r="X38" s="54" t="s">
        <v>11</v>
      </c>
      <c r="Y38" s="14" t="s">
        <v>11</v>
      </c>
    </row>
    <row r="39" spans="1:26">
      <c r="A39" s="95" t="s">
        <v>44</v>
      </c>
      <c r="B39" s="96"/>
      <c r="C39" s="25">
        <f>SUM(C5:C38)</f>
        <v>815161</v>
      </c>
      <c r="D39" s="25">
        <f>SUM(D5:D38)</f>
        <v>37026</v>
      </c>
      <c r="E39" s="25">
        <f>SUM(E5:E38)</f>
        <v>230825</v>
      </c>
      <c r="F39" s="53">
        <v>1083012</v>
      </c>
      <c r="G39" s="25">
        <v>748</v>
      </c>
      <c r="H39" s="26">
        <v>68.599999999999994</v>
      </c>
      <c r="I39" s="25">
        <v>752</v>
      </c>
      <c r="J39" s="26">
        <v>69.099999999999994</v>
      </c>
      <c r="K39" s="25">
        <v>749</v>
      </c>
      <c r="L39" s="26">
        <v>69.099999999999994</v>
      </c>
      <c r="M39" s="26">
        <f t="shared" si="0"/>
        <v>0</v>
      </c>
      <c r="N39" s="25">
        <v>125</v>
      </c>
      <c r="O39" s="26">
        <v>11.5</v>
      </c>
      <c r="P39" s="25">
        <f>SUM(P5:P38)</f>
        <v>144</v>
      </c>
      <c r="Q39" s="59">
        <v>13.2</v>
      </c>
      <c r="R39" s="25">
        <v>107</v>
      </c>
      <c r="S39" s="59">
        <f t="shared" si="4"/>
        <v>9.8798535934966552</v>
      </c>
      <c r="T39" s="28">
        <v>1666</v>
      </c>
      <c r="U39" s="26">
        <v>152.80000000000001</v>
      </c>
      <c r="V39" s="28">
        <v>1579</v>
      </c>
      <c r="W39" s="26">
        <v>145.19999999999999</v>
      </c>
      <c r="X39" s="28">
        <v>1573</v>
      </c>
      <c r="Y39" s="26">
        <v>145.19999999999999</v>
      </c>
    </row>
    <row r="40" spans="1:26">
      <c r="H40" s="4"/>
    </row>
    <row r="44" spans="1:26">
      <c r="Z44" t="s">
        <v>70</v>
      </c>
    </row>
  </sheetData>
  <mergeCells count="41">
    <mergeCell ref="A5:B5"/>
    <mergeCell ref="A6:B6"/>
    <mergeCell ref="A7:B7"/>
    <mergeCell ref="A8:B8"/>
    <mergeCell ref="A13:B13"/>
    <mergeCell ref="A39:B39"/>
    <mergeCell ref="A36:B36"/>
    <mergeCell ref="A29:B29"/>
    <mergeCell ref="A33:B33"/>
    <mergeCell ref="A38:B38"/>
    <mergeCell ref="A1:Y1"/>
    <mergeCell ref="A3:B4"/>
    <mergeCell ref="C3:F3"/>
    <mergeCell ref="G3:L3"/>
    <mergeCell ref="N3:S3"/>
    <mergeCell ref="T3:Y3"/>
    <mergeCell ref="A14:B14"/>
    <mergeCell ref="A15:B15"/>
    <mergeCell ref="A16:B16"/>
    <mergeCell ref="A9:B9"/>
    <mergeCell ref="A10:B10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5:B25"/>
    <mergeCell ref="A26:B26"/>
    <mergeCell ref="A27:B27"/>
    <mergeCell ref="A37:B37"/>
    <mergeCell ref="A28:B28"/>
    <mergeCell ref="A30:B30"/>
    <mergeCell ref="A31:B31"/>
    <mergeCell ref="A32:B32"/>
    <mergeCell ref="A34:B34"/>
    <mergeCell ref="A35:B35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7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60" zoomScaleNormal="74" workbookViewId="0">
      <selection activeCell="H19" sqref="H19"/>
    </sheetView>
  </sheetViews>
  <sheetFormatPr defaultRowHeight="12.75"/>
  <cols>
    <col min="1" max="1" width="21" customWidth="1"/>
    <col min="2" max="2" width="2.28515625" hidden="1" customWidth="1"/>
    <col min="3" max="3" width="8.7109375" customWidth="1"/>
    <col min="4" max="4" width="8" customWidth="1"/>
    <col min="5" max="5" width="7.42578125" customWidth="1"/>
    <col min="6" max="6" width="4.7109375" customWidth="1"/>
    <col min="7" max="7" width="8.28515625" customWidth="1"/>
    <col min="8" max="8" width="10.85546875" customWidth="1"/>
    <col min="9" max="11" width="5.85546875" customWidth="1"/>
    <col min="12" max="12" width="8" customWidth="1"/>
    <col min="13" max="14" width="6" customWidth="1"/>
    <col min="15" max="15" width="6.85546875" customWidth="1"/>
    <col min="16" max="16" width="5.140625" customWidth="1"/>
    <col min="17" max="17" width="5.42578125" customWidth="1"/>
    <col min="18" max="18" width="5.85546875" customWidth="1"/>
    <col min="19" max="19" width="6.42578125" customWidth="1"/>
    <col min="20" max="20" width="8" customWidth="1"/>
    <col min="21" max="21" width="8.85546875" customWidth="1"/>
    <col min="22" max="22" width="8.28515625" customWidth="1"/>
    <col min="23" max="23" width="9.85546875" customWidth="1"/>
  </cols>
  <sheetData>
    <row r="1" spans="1:23" ht="12.75" customHeight="1">
      <c r="A1" s="111" t="s">
        <v>0</v>
      </c>
      <c r="B1" s="111"/>
      <c r="C1" s="121" t="s">
        <v>45</v>
      </c>
      <c r="D1" s="121"/>
      <c r="E1" s="121"/>
      <c r="F1" s="112" t="s">
        <v>46</v>
      </c>
      <c r="G1" s="113"/>
      <c r="H1" s="118" t="s">
        <v>73</v>
      </c>
      <c r="I1" s="129" t="s">
        <v>65</v>
      </c>
      <c r="J1" s="129"/>
      <c r="K1" s="130"/>
      <c r="L1" s="121" t="s">
        <v>47</v>
      </c>
      <c r="M1" s="135" t="s">
        <v>48</v>
      </c>
      <c r="N1" s="135"/>
      <c r="O1" s="113"/>
      <c r="P1" s="112" t="s">
        <v>49</v>
      </c>
      <c r="Q1" s="135"/>
      <c r="R1" s="135"/>
      <c r="S1" s="113"/>
      <c r="T1" s="121" t="s">
        <v>71</v>
      </c>
      <c r="U1" s="111"/>
      <c r="V1" s="121" t="s">
        <v>68</v>
      </c>
      <c r="W1" s="121"/>
    </row>
    <row r="2" spans="1:23" ht="18.75" customHeight="1">
      <c r="A2" s="111"/>
      <c r="B2" s="111"/>
      <c r="C2" s="121"/>
      <c r="D2" s="121"/>
      <c r="E2" s="121"/>
      <c r="F2" s="114"/>
      <c r="G2" s="115"/>
      <c r="H2" s="119"/>
      <c r="I2" s="131"/>
      <c r="J2" s="131"/>
      <c r="K2" s="132"/>
      <c r="L2" s="121"/>
      <c r="M2" s="136"/>
      <c r="N2" s="136"/>
      <c r="O2" s="115"/>
      <c r="P2" s="114"/>
      <c r="Q2" s="136"/>
      <c r="R2" s="136"/>
      <c r="S2" s="115"/>
      <c r="T2" s="111"/>
      <c r="U2" s="111"/>
      <c r="V2" s="121"/>
      <c r="W2" s="121"/>
    </row>
    <row r="3" spans="1:23" ht="12.75" customHeight="1">
      <c r="A3" s="111"/>
      <c r="B3" s="111"/>
      <c r="C3" s="121"/>
      <c r="D3" s="121"/>
      <c r="E3" s="121"/>
      <c r="F3" s="114"/>
      <c r="G3" s="115"/>
      <c r="H3" s="119"/>
      <c r="I3" s="131"/>
      <c r="J3" s="131"/>
      <c r="K3" s="132"/>
      <c r="L3" s="121"/>
      <c r="M3" s="136"/>
      <c r="N3" s="136"/>
      <c r="O3" s="115"/>
      <c r="P3" s="114"/>
      <c r="Q3" s="136"/>
      <c r="R3" s="136"/>
      <c r="S3" s="115"/>
      <c r="T3" s="126" t="s">
        <v>66</v>
      </c>
      <c r="U3" s="118" t="s">
        <v>67</v>
      </c>
      <c r="V3" s="121"/>
      <c r="W3" s="121"/>
    </row>
    <row r="4" spans="1:23" ht="12.75" customHeight="1">
      <c r="A4" s="111"/>
      <c r="B4" s="111"/>
      <c r="C4" s="121"/>
      <c r="D4" s="121"/>
      <c r="E4" s="121"/>
      <c r="F4" s="114"/>
      <c r="G4" s="115"/>
      <c r="H4" s="119"/>
      <c r="I4" s="131"/>
      <c r="J4" s="131"/>
      <c r="K4" s="132"/>
      <c r="L4" s="121"/>
      <c r="M4" s="136"/>
      <c r="N4" s="136"/>
      <c r="O4" s="115"/>
      <c r="P4" s="114"/>
      <c r="Q4" s="136"/>
      <c r="R4" s="136"/>
      <c r="S4" s="115"/>
      <c r="T4" s="127"/>
      <c r="U4" s="119"/>
      <c r="V4" s="121"/>
      <c r="W4" s="121"/>
    </row>
    <row r="5" spans="1:23" ht="19.5" customHeight="1">
      <c r="A5" s="111"/>
      <c r="B5" s="111"/>
      <c r="C5" s="121"/>
      <c r="D5" s="121"/>
      <c r="E5" s="121"/>
      <c r="F5" s="116"/>
      <c r="G5" s="117"/>
      <c r="H5" s="119"/>
      <c r="I5" s="133"/>
      <c r="J5" s="133"/>
      <c r="K5" s="134"/>
      <c r="L5" s="121"/>
      <c r="M5" s="137"/>
      <c r="N5" s="137"/>
      <c r="O5" s="117"/>
      <c r="P5" s="116"/>
      <c r="Q5" s="137"/>
      <c r="R5" s="137"/>
      <c r="S5" s="117"/>
      <c r="T5" s="127"/>
      <c r="U5" s="119"/>
      <c r="V5" s="118" t="s">
        <v>69</v>
      </c>
      <c r="W5" s="118" t="s">
        <v>50</v>
      </c>
    </row>
    <row r="6" spans="1:23" ht="15" customHeight="1">
      <c r="A6" s="111"/>
      <c r="B6" s="111"/>
      <c r="C6" s="83">
        <v>2016</v>
      </c>
      <c r="D6" s="83">
        <v>2015</v>
      </c>
      <c r="E6" s="83">
        <v>2014</v>
      </c>
      <c r="F6" s="122" t="s">
        <v>9</v>
      </c>
      <c r="G6" s="123" t="s">
        <v>51</v>
      </c>
      <c r="H6" s="119"/>
      <c r="I6" s="5">
        <v>2016</v>
      </c>
      <c r="J6" s="5">
        <v>2015</v>
      </c>
      <c r="K6" s="5">
        <v>2014</v>
      </c>
      <c r="L6" s="126" t="s">
        <v>51</v>
      </c>
      <c r="M6" s="84">
        <v>2016</v>
      </c>
      <c r="N6" s="84">
        <v>2015</v>
      </c>
      <c r="O6" s="84">
        <v>2014</v>
      </c>
      <c r="P6" s="124">
        <v>2016</v>
      </c>
      <c r="Q6" s="125"/>
      <c r="R6" s="82">
        <v>2015</v>
      </c>
      <c r="S6" s="82">
        <v>2014</v>
      </c>
      <c r="T6" s="127"/>
      <c r="U6" s="119"/>
      <c r="V6" s="119"/>
      <c r="W6" s="119"/>
    </row>
    <row r="7" spans="1:23" ht="37.5" customHeight="1">
      <c r="A7" s="111"/>
      <c r="B7" s="111"/>
      <c r="C7" s="81" t="s">
        <v>51</v>
      </c>
      <c r="D7" s="81" t="s">
        <v>51</v>
      </c>
      <c r="E7" s="81" t="s">
        <v>51</v>
      </c>
      <c r="F7" s="122"/>
      <c r="G7" s="123"/>
      <c r="H7" s="120"/>
      <c r="I7" s="47" t="s">
        <v>51</v>
      </c>
      <c r="J7" s="47" t="s">
        <v>51</v>
      </c>
      <c r="K7" s="47" t="s">
        <v>51</v>
      </c>
      <c r="L7" s="128"/>
      <c r="M7" s="81" t="s">
        <v>51</v>
      </c>
      <c r="N7" s="81" t="s">
        <v>51</v>
      </c>
      <c r="O7" s="81" t="s">
        <v>51</v>
      </c>
      <c r="P7" s="81" t="s">
        <v>9</v>
      </c>
      <c r="Q7" s="81" t="s">
        <v>51</v>
      </c>
      <c r="R7" s="81" t="s">
        <v>51</v>
      </c>
      <c r="S7" s="81" t="s">
        <v>51</v>
      </c>
      <c r="T7" s="128"/>
      <c r="U7" s="120"/>
      <c r="V7" s="120"/>
      <c r="W7" s="120"/>
    </row>
    <row r="8" spans="1:23" ht="15">
      <c r="A8" s="11" t="s">
        <v>10</v>
      </c>
      <c r="B8" s="6"/>
      <c r="C8" s="33">
        <v>80.400000000000006</v>
      </c>
      <c r="D8" s="33">
        <v>57.429229310578357</v>
      </c>
      <c r="E8" s="33">
        <v>55.349202197227306</v>
      </c>
      <c r="F8" s="31">
        <v>2</v>
      </c>
      <c r="G8" s="10">
        <f>F8*100000/Лист1!F5</f>
        <v>21.358393848782573</v>
      </c>
      <c r="H8" s="32" t="s">
        <v>11</v>
      </c>
      <c r="I8" s="86">
        <v>25</v>
      </c>
      <c r="J8" s="10">
        <v>50</v>
      </c>
      <c r="K8" s="10" t="s">
        <v>11</v>
      </c>
      <c r="L8" s="33">
        <v>100</v>
      </c>
      <c r="M8" s="10">
        <v>75</v>
      </c>
      <c r="N8" s="10">
        <v>100</v>
      </c>
      <c r="O8" s="10">
        <v>100</v>
      </c>
      <c r="P8" s="31" t="s">
        <v>11</v>
      </c>
      <c r="Q8" s="31" t="s">
        <v>11</v>
      </c>
      <c r="R8" s="31" t="s">
        <v>11</v>
      </c>
      <c r="S8" s="31" t="s">
        <v>11</v>
      </c>
      <c r="T8" s="87">
        <v>100</v>
      </c>
      <c r="U8" s="87">
        <v>100</v>
      </c>
      <c r="V8" s="88">
        <v>42.8</v>
      </c>
      <c r="W8" s="87">
        <v>50</v>
      </c>
    </row>
    <row r="9" spans="1:23" ht="15">
      <c r="A9" s="11" t="s">
        <v>12</v>
      </c>
      <c r="B9" s="6"/>
      <c r="C9" s="33">
        <v>88.9</v>
      </c>
      <c r="D9" s="33">
        <v>81.244094488188978</v>
      </c>
      <c r="E9" s="33">
        <v>76.911268038071839</v>
      </c>
      <c r="F9" s="31" t="s">
        <v>11</v>
      </c>
      <c r="G9" s="10" t="s">
        <v>11</v>
      </c>
      <c r="H9" s="32" t="s">
        <v>11</v>
      </c>
      <c r="I9" s="85" t="s">
        <v>11</v>
      </c>
      <c r="J9" s="10" t="s">
        <v>11</v>
      </c>
      <c r="K9" s="10">
        <v>50</v>
      </c>
      <c r="L9" s="33" t="s">
        <v>11</v>
      </c>
      <c r="M9" s="10">
        <v>100</v>
      </c>
      <c r="N9" s="10">
        <v>100</v>
      </c>
      <c r="O9" s="10">
        <v>75</v>
      </c>
      <c r="P9" s="31" t="s">
        <v>11</v>
      </c>
      <c r="Q9" s="10" t="s">
        <v>11</v>
      </c>
      <c r="R9" s="10" t="s">
        <v>11</v>
      </c>
      <c r="S9" s="10" t="s">
        <v>11</v>
      </c>
      <c r="T9" s="87" t="s">
        <v>11</v>
      </c>
      <c r="U9" s="87">
        <v>100</v>
      </c>
      <c r="V9" s="88">
        <v>30</v>
      </c>
      <c r="W9" s="87">
        <v>66.7</v>
      </c>
    </row>
    <row r="10" spans="1:23" ht="15">
      <c r="A10" s="11" t="s">
        <v>13</v>
      </c>
      <c r="B10" s="6"/>
      <c r="C10" s="33">
        <v>85.3</v>
      </c>
      <c r="D10" s="33">
        <v>72.862676997061186</v>
      </c>
      <c r="E10" s="33">
        <v>72.404980340760162</v>
      </c>
      <c r="F10" s="31">
        <v>3</v>
      </c>
      <c r="G10" s="10">
        <f>F10*100000/Лист1!F7</f>
        <v>16.049646907768029</v>
      </c>
      <c r="H10" s="32">
        <v>100</v>
      </c>
      <c r="I10" s="86">
        <v>28</v>
      </c>
      <c r="J10" s="10">
        <v>23.333333333333332</v>
      </c>
      <c r="K10" s="10">
        <v>32.258064516129032</v>
      </c>
      <c r="L10" s="33">
        <v>128.6</v>
      </c>
      <c r="M10" s="10">
        <v>88</v>
      </c>
      <c r="N10" s="10">
        <v>86.666666666666671</v>
      </c>
      <c r="O10" s="10">
        <v>90.322580645161295</v>
      </c>
      <c r="P10" s="31" t="s">
        <v>11</v>
      </c>
      <c r="Q10" s="10" t="s">
        <v>11</v>
      </c>
      <c r="R10" s="10">
        <v>6.666666666666667</v>
      </c>
      <c r="S10" s="10">
        <v>3.4482758620689653</v>
      </c>
      <c r="T10" s="87">
        <v>85.7</v>
      </c>
      <c r="U10" s="87">
        <v>80</v>
      </c>
      <c r="V10" s="88">
        <v>38.5</v>
      </c>
      <c r="W10" s="87">
        <v>69</v>
      </c>
    </row>
    <row r="11" spans="1:23" ht="15">
      <c r="A11" s="11" t="s">
        <v>14</v>
      </c>
      <c r="B11" s="6"/>
      <c r="C11" s="33">
        <v>77.5</v>
      </c>
      <c r="D11" s="33">
        <v>66.401475237091674</v>
      </c>
      <c r="E11" s="33">
        <v>50.399875766752075</v>
      </c>
      <c r="F11" s="31">
        <v>5</v>
      </c>
      <c r="G11" s="10">
        <f>F11*100000/Лист1!F8</f>
        <v>10.400199683833929</v>
      </c>
      <c r="H11" s="32" t="s">
        <v>11</v>
      </c>
      <c r="I11" s="85">
        <v>30.6</v>
      </c>
      <c r="J11" s="10">
        <v>38.095238095238095</v>
      </c>
      <c r="K11" s="10">
        <v>59.25925925925926</v>
      </c>
      <c r="L11" s="33">
        <v>100</v>
      </c>
      <c r="M11" s="10">
        <v>77.8</v>
      </c>
      <c r="N11" s="10">
        <v>57.142857142857146</v>
      </c>
      <c r="O11" s="10">
        <v>57.142857142857146</v>
      </c>
      <c r="P11" s="31" t="s">
        <v>11</v>
      </c>
      <c r="Q11" s="10" t="s">
        <v>11</v>
      </c>
      <c r="R11" s="10">
        <v>4.7619047619047619</v>
      </c>
      <c r="S11" s="10">
        <v>12</v>
      </c>
      <c r="T11" s="87">
        <v>57.1</v>
      </c>
      <c r="U11" s="87">
        <v>94.7</v>
      </c>
      <c r="V11" s="88">
        <v>25.5</v>
      </c>
      <c r="W11" s="87">
        <v>38.9</v>
      </c>
    </row>
    <row r="12" spans="1:23" ht="15">
      <c r="A12" s="11" t="s">
        <v>15</v>
      </c>
      <c r="B12" s="6"/>
      <c r="C12" s="33">
        <v>85.9</v>
      </c>
      <c r="D12" s="33">
        <v>58.247274813539875</v>
      </c>
      <c r="E12" s="33">
        <v>68.573856394278437</v>
      </c>
      <c r="F12" s="31" t="s">
        <v>11</v>
      </c>
      <c r="G12" s="10" t="s">
        <v>11</v>
      </c>
      <c r="H12" s="32" t="s">
        <v>11</v>
      </c>
      <c r="I12" s="86">
        <v>50</v>
      </c>
      <c r="J12" s="10" t="s">
        <v>11</v>
      </c>
      <c r="K12" s="10">
        <v>100</v>
      </c>
      <c r="L12" s="33" t="s">
        <v>11</v>
      </c>
      <c r="M12" s="10">
        <v>50</v>
      </c>
      <c r="N12" s="10">
        <v>100</v>
      </c>
      <c r="O12" s="10"/>
      <c r="P12" s="31" t="s">
        <v>11</v>
      </c>
      <c r="Q12" s="31" t="s">
        <v>11</v>
      </c>
      <c r="R12" s="31" t="s">
        <v>11</v>
      </c>
      <c r="S12" s="31" t="s">
        <v>11</v>
      </c>
      <c r="T12" s="87">
        <v>0</v>
      </c>
      <c r="U12" s="87">
        <v>100</v>
      </c>
      <c r="V12" s="88">
        <v>0</v>
      </c>
      <c r="W12" s="87">
        <v>0</v>
      </c>
    </row>
    <row r="13" spans="1:23" ht="15">
      <c r="A13" s="11" t="s">
        <v>16</v>
      </c>
      <c r="B13" s="6"/>
      <c r="C13" s="33">
        <v>85.3</v>
      </c>
      <c r="D13" s="33">
        <v>53.085344613087834</v>
      </c>
      <c r="E13" s="33">
        <v>81.849061264822126</v>
      </c>
      <c r="F13" s="31">
        <v>2</v>
      </c>
      <c r="G13" s="10">
        <f>F13*100000/Лист1!F10</f>
        <v>9.4007050528789655</v>
      </c>
      <c r="H13" s="32" t="s">
        <v>11</v>
      </c>
      <c r="I13" s="86">
        <v>50</v>
      </c>
      <c r="J13" s="10">
        <v>26.666666666666668</v>
      </c>
      <c r="K13" s="10">
        <v>58.823529411764703</v>
      </c>
      <c r="L13" s="33">
        <v>66.7</v>
      </c>
      <c r="M13" s="10">
        <v>83.3</v>
      </c>
      <c r="N13" s="10">
        <v>66.666666666666671</v>
      </c>
      <c r="O13" s="10">
        <v>41.176470588235297</v>
      </c>
      <c r="P13" s="31" t="s">
        <v>11</v>
      </c>
      <c r="Q13" s="10" t="s">
        <v>11</v>
      </c>
      <c r="R13" s="10" t="s">
        <v>11</v>
      </c>
      <c r="S13" s="10">
        <v>14.285714285714286</v>
      </c>
      <c r="T13" s="87">
        <v>33.299999999999997</v>
      </c>
      <c r="U13" s="87">
        <v>33.299999999999997</v>
      </c>
      <c r="V13" s="88">
        <v>10.6</v>
      </c>
      <c r="W13" s="88">
        <v>46.7</v>
      </c>
    </row>
    <row r="14" spans="1:23" ht="15">
      <c r="A14" s="11" t="s">
        <v>17</v>
      </c>
      <c r="B14" s="6"/>
      <c r="C14" s="33">
        <v>85.4</v>
      </c>
      <c r="D14" s="33">
        <v>66.238095238095241</v>
      </c>
      <c r="E14" s="33">
        <v>82.916989914662537</v>
      </c>
      <c r="F14" s="31" t="s">
        <v>11</v>
      </c>
      <c r="G14" s="10" t="s">
        <v>11</v>
      </c>
      <c r="H14" s="32" t="s">
        <v>11</v>
      </c>
      <c r="I14" s="85">
        <v>33.299999999999997</v>
      </c>
      <c r="J14" s="10" t="s">
        <v>11</v>
      </c>
      <c r="K14" s="10">
        <v>33.333333333333336</v>
      </c>
      <c r="L14" s="34" t="s">
        <v>11</v>
      </c>
      <c r="M14" s="10">
        <v>0</v>
      </c>
      <c r="N14" s="10">
        <v>100</v>
      </c>
      <c r="O14" s="10">
        <v>66.666666666666671</v>
      </c>
      <c r="P14" s="31" t="s">
        <v>11</v>
      </c>
      <c r="Q14" s="31" t="s">
        <v>11</v>
      </c>
      <c r="R14" s="31" t="s">
        <v>11</v>
      </c>
      <c r="S14" s="31" t="s">
        <v>11</v>
      </c>
      <c r="T14" s="87" t="s">
        <v>11</v>
      </c>
      <c r="U14" s="87">
        <v>100</v>
      </c>
      <c r="V14" s="88">
        <v>20</v>
      </c>
      <c r="W14" s="88">
        <v>100</v>
      </c>
    </row>
    <row r="15" spans="1:23" ht="15">
      <c r="A15" s="11" t="s">
        <v>18</v>
      </c>
      <c r="B15" s="6"/>
      <c r="C15" s="33">
        <v>91.1</v>
      </c>
      <c r="D15" s="33">
        <v>79.597655631237132</v>
      </c>
      <c r="E15" s="33">
        <v>77.79842080817464</v>
      </c>
      <c r="F15" s="31" t="s">
        <v>11</v>
      </c>
      <c r="G15" s="10" t="s">
        <v>11</v>
      </c>
      <c r="H15" s="32" t="s">
        <v>11</v>
      </c>
      <c r="I15" s="85"/>
      <c r="J15" s="10">
        <v>60</v>
      </c>
      <c r="K15" s="10" t="s">
        <v>11</v>
      </c>
      <c r="L15" s="33" t="s">
        <v>11</v>
      </c>
      <c r="M15" s="10">
        <v>100</v>
      </c>
      <c r="N15" s="10">
        <v>80</v>
      </c>
      <c r="O15" s="10">
        <v>100</v>
      </c>
      <c r="P15" s="31" t="s">
        <v>11</v>
      </c>
      <c r="Q15" s="10" t="s">
        <v>11</v>
      </c>
      <c r="R15" s="10" t="s">
        <v>11</v>
      </c>
      <c r="S15" s="10" t="s">
        <v>11</v>
      </c>
      <c r="T15" s="87">
        <v>0</v>
      </c>
      <c r="U15" s="87">
        <v>33.299999999999997</v>
      </c>
      <c r="V15" s="87">
        <v>10</v>
      </c>
      <c r="W15" s="87">
        <v>25</v>
      </c>
    </row>
    <row r="16" spans="1:23" ht="15">
      <c r="A16" s="11" t="s">
        <v>19</v>
      </c>
      <c r="B16" s="6"/>
      <c r="C16" s="33">
        <v>85.2</v>
      </c>
      <c r="D16" s="33">
        <v>68.243531418822855</v>
      </c>
      <c r="E16" s="33">
        <v>68.136667840789016</v>
      </c>
      <c r="F16" s="31">
        <v>4</v>
      </c>
      <c r="G16" s="10">
        <f>F16*100000/Лист1!F13</f>
        <v>11.193507765496012</v>
      </c>
      <c r="H16" s="32">
        <v>75</v>
      </c>
      <c r="I16" s="85">
        <v>47.8</v>
      </c>
      <c r="J16" s="10">
        <v>23.80952380952381</v>
      </c>
      <c r="K16" s="10">
        <v>37.5</v>
      </c>
      <c r="L16" s="33">
        <v>127.3</v>
      </c>
      <c r="M16" s="10">
        <v>69.599999999999994</v>
      </c>
      <c r="N16" s="10">
        <v>76.19047619047619</v>
      </c>
      <c r="O16" s="10">
        <v>71.875</v>
      </c>
      <c r="P16" s="31">
        <v>3</v>
      </c>
      <c r="Q16" s="10">
        <v>13</v>
      </c>
      <c r="R16" s="10">
        <v>4.7619047619047619</v>
      </c>
      <c r="S16" s="10" t="s">
        <v>11</v>
      </c>
      <c r="T16" s="87">
        <v>100</v>
      </c>
      <c r="U16" s="87">
        <v>75</v>
      </c>
      <c r="V16" s="88">
        <v>32.200000000000003</v>
      </c>
      <c r="W16" s="88">
        <v>55.6</v>
      </c>
    </row>
    <row r="17" spans="1:23" ht="15">
      <c r="A17" s="11" t="s">
        <v>20</v>
      </c>
      <c r="B17" s="6"/>
      <c r="C17" s="33">
        <v>89</v>
      </c>
      <c r="D17" s="33">
        <v>70.018334260346492</v>
      </c>
      <c r="E17" s="33">
        <v>82.377354689231382</v>
      </c>
      <c r="F17" s="31">
        <v>3</v>
      </c>
      <c r="G17" s="10">
        <f>F17*100000/Лист1!F14</f>
        <v>4.9836370583251659</v>
      </c>
      <c r="H17" s="32">
        <v>25</v>
      </c>
      <c r="I17" s="85">
        <v>48.6</v>
      </c>
      <c r="J17" s="10">
        <v>44.444444444444443</v>
      </c>
      <c r="K17" s="10">
        <v>22.727272727272727</v>
      </c>
      <c r="L17" s="33">
        <v>100</v>
      </c>
      <c r="M17" s="35">
        <v>65.7</v>
      </c>
      <c r="N17" s="35">
        <v>61.111111111111114</v>
      </c>
      <c r="O17" s="35">
        <v>77.272727272727266</v>
      </c>
      <c r="P17" s="31">
        <v>1</v>
      </c>
      <c r="Q17" s="10">
        <v>2.9</v>
      </c>
      <c r="R17" s="10" t="s">
        <v>11</v>
      </c>
      <c r="S17" s="10" t="s">
        <v>11</v>
      </c>
      <c r="T17" s="87">
        <v>87.5</v>
      </c>
      <c r="U17" s="87">
        <v>85.7</v>
      </c>
      <c r="V17" s="88">
        <v>52.2</v>
      </c>
      <c r="W17" s="88">
        <v>75</v>
      </c>
    </row>
    <row r="18" spans="1:23" ht="15">
      <c r="A18" s="11" t="s">
        <v>21</v>
      </c>
      <c r="B18" s="6"/>
      <c r="C18" s="33">
        <v>85.1</v>
      </c>
      <c r="D18" s="33">
        <v>52.464741437206172</v>
      </c>
      <c r="E18" s="33">
        <v>63.786935206042138</v>
      </c>
      <c r="F18" s="31">
        <v>1</v>
      </c>
      <c r="G18" s="10">
        <f>F18*100000/Лист1!F15</f>
        <v>5.4294711695080897</v>
      </c>
      <c r="H18" s="32">
        <v>100</v>
      </c>
      <c r="I18" s="86">
        <v>75</v>
      </c>
      <c r="J18" s="10" t="s">
        <v>11</v>
      </c>
      <c r="K18" s="10">
        <v>50</v>
      </c>
      <c r="L18" s="33">
        <v>133.30000000000001</v>
      </c>
      <c r="M18" s="35">
        <v>25</v>
      </c>
      <c r="N18" s="35">
        <v>50</v>
      </c>
      <c r="O18" s="35">
        <v>50</v>
      </c>
      <c r="P18" s="31">
        <v>1</v>
      </c>
      <c r="Q18" s="10">
        <v>25</v>
      </c>
      <c r="R18" s="31" t="s">
        <v>11</v>
      </c>
      <c r="S18" s="31" t="s">
        <v>11</v>
      </c>
      <c r="T18" s="87" t="s">
        <v>11</v>
      </c>
      <c r="U18" s="87">
        <v>100</v>
      </c>
      <c r="V18" s="88">
        <v>80</v>
      </c>
      <c r="W18" s="88">
        <v>100</v>
      </c>
    </row>
    <row r="19" spans="1:23" ht="15">
      <c r="A19" s="11" t="s">
        <v>22</v>
      </c>
      <c r="B19" s="6"/>
      <c r="C19" s="33">
        <v>88.2</v>
      </c>
      <c r="D19" s="33">
        <v>71.009354997538153</v>
      </c>
      <c r="E19" s="33">
        <v>73.928258967629048</v>
      </c>
      <c r="F19" s="31" t="s">
        <v>11</v>
      </c>
      <c r="G19" s="10" t="s">
        <v>11</v>
      </c>
      <c r="H19" s="32" t="s">
        <v>11</v>
      </c>
      <c r="I19" s="85"/>
      <c r="J19" s="10">
        <v>66.666666666666671</v>
      </c>
      <c r="K19" s="10">
        <v>66.666666666666671</v>
      </c>
      <c r="L19" s="33"/>
      <c r="M19" s="10">
        <v>66.7</v>
      </c>
      <c r="N19" s="10" t="s">
        <v>11</v>
      </c>
      <c r="O19" s="10">
        <v>66.666666666666671</v>
      </c>
      <c r="P19" s="31" t="s">
        <v>11</v>
      </c>
      <c r="Q19" s="10" t="s">
        <v>11</v>
      </c>
      <c r="R19" s="10">
        <v>33.333333333333336</v>
      </c>
      <c r="S19" s="10">
        <v>33.333333333333336</v>
      </c>
      <c r="T19" s="87">
        <v>100</v>
      </c>
      <c r="U19" s="87">
        <v>100</v>
      </c>
      <c r="V19" s="87">
        <v>19</v>
      </c>
      <c r="W19" s="88">
        <v>0</v>
      </c>
    </row>
    <row r="20" spans="1:23" ht="15">
      <c r="A20" s="11" t="s">
        <v>23</v>
      </c>
      <c r="B20" s="6"/>
      <c r="C20" s="33">
        <v>87</v>
      </c>
      <c r="D20" s="33">
        <v>87.8623280369562</v>
      </c>
      <c r="E20" s="33">
        <v>86.773407587887235</v>
      </c>
      <c r="F20" s="31">
        <v>1</v>
      </c>
      <c r="G20" s="10">
        <f>F20*100000/Лист1!F17</f>
        <v>3.7893141341417205</v>
      </c>
      <c r="H20" s="32">
        <v>14.3</v>
      </c>
      <c r="I20" s="85">
        <v>31.3</v>
      </c>
      <c r="J20" s="10">
        <v>30.434782608695652</v>
      </c>
      <c r="K20" s="10">
        <v>33.333333333333336</v>
      </c>
      <c r="L20" s="33">
        <v>220</v>
      </c>
      <c r="M20" s="10">
        <v>56.3</v>
      </c>
      <c r="N20" s="10">
        <v>65.217391304347828</v>
      </c>
      <c r="O20" s="10">
        <v>36.363636363636367</v>
      </c>
      <c r="P20" s="31">
        <v>2</v>
      </c>
      <c r="Q20" s="10">
        <v>12.5</v>
      </c>
      <c r="R20" s="10">
        <v>4.3478260869565215</v>
      </c>
      <c r="S20" s="10">
        <v>4.7619047619047619</v>
      </c>
      <c r="T20" s="87" t="s">
        <v>11</v>
      </c>
      <c r="U20" s="87">
        <v>72.7</v>
      </c>
      <c r="V20" s="88">
        <v>33.299999999999997</v>
      </c>
      <c r="W20" s="88">
        <v>61.9</v>
      </c>
    </row>
    <row r="21" spans="1:23" ht="15">
      <c r="A21" s="11" t="s">
        <v>24</v>
      </c>
      <c r="B21" s="6"/>
      <c r="C21" s="33">
        <v>85.1</v>
      </c>
      <c r="D21" s="33">
        <v>79.453697534976683</v>
      </c>
      <c r="E21" s="33">
        <v>79.010747118995212</v>
      </c>
      <c r="F21" s="31">
        <v>3</v>
      </c>
      <c r="G21" s="10">
        <f>F21*100000/Лист1!F18</f>
        <v>30.937403320614624</v>
      </c>
      <c r="H21" s="32">
        <v>100</v>
      </c>
      <c r="I21" s="85">
        <v>27.3</v>
      </c>
      <c r="J21" s="10" t="s">
        <v>11</v>
      </c>
      <c r="K21" s="10">
        <v>40</v>
      </c>
      <c r="L21" s="33">
        <v>200</v>
      </c>
      <c r="M21" s="10">
        <v>75</v>
      </c>
      <c r="N21" s="10">
        <v>100</v>
      </c>
      <c r="O21" s="10">
        <v>80</v>
      </c>
      <c r="P21" s="31" t="s">
        <v>11</v>
      </c>
      <c r="Q21" s="10" t="s">
        <v>11</v>
      </c>
      <c r="R21" s="10" t="s">
        <v>11</v>
      </c>
      <c r="S21" s="10" t="s">
        <v>11</v>
      </c>
      <c r="T21" s="87" t="s">
        <v>11</v>
      </c>
      <c r="U21" s="87" t="s">
        <v>11</v>
      </c>
      <c r="V21" s="88">
        <v>38.9</v>
      </c>
      <c r="W21" s="88">
        <v>100</v>
      </c>
    </row>
    <row r="22" spans="1:23" ht="15">
      <c r="A22" s="11" t="s">
        <v>25</v>
      </c>
      <c r="B22" s="6"/>
      <c r="C22" s="33">
        <v>86.7</v>
      </c>
      <c r="D22" s="33">
        <v>67.476339223273811</v>
      </c>
      <c r="E22" s="33">
        <v>76.296090934294426</v>
      </c>
      <c r="F22" s="31">
        <v>2</v>
      </c>
      <c r="G22" s="10">
        <f>F22*100000/Лист1!F19</f>
        <v>7.2931480873719137</v>
      </c>
      <c r="H22" s="32">
        <v>16.7</v>
      </c>
      <c r="I22" s="85">
        <v>33.299999999999997</v>
      </c>
      <c r="J22" s="10">
        <v>26.086956521739129</v>
      </c>
      <c r="K22" s="10">
        <v>62.5</v>
      </c>
      <c r="L22" s="33">
        <v>128.6</v>
      </c>
      <c r="M22" s="10">
        <v>66.7</v>
      </c>
      <c r="N22" s="10">
        <v>73.913043478260875</v>
      </c>
      <c r="O22" s="10">
        <v>56.25</v>
      </c>
      <c r="P22" s="31">
        <v>1</v>
      </c>
      <c r="Q22" s="10">
        <v>4.8</v>
      </c>
      <c r="R22" s="10" t="s">
        <v>11</v>
      </c>
      <c r="S22" s="10">
        <v>15.384615384615385</v>
      </c>
      <c r="T22" s="87">
        <v>100</v>
      </c>
      <c r="U22" s="87">
        <v>100</v>
      </c>
      <c r="V22" s="88">
        <v>29.1</v>
      </c>
      <c r="W22" s="87">
        <v>75</v>
      </c>
    </row>
    <row r="23" spans="1:23" ht="15">
      <c r="A23" s="11" t="s">
        <v>26</v>
      </c>
      <c r="B23" s="6"/>
      <c r="C23" s="33">
        <v>78.599999999999994</v>
      </c>
      <c r="D23" s="33">
        <v>74.982231698649599</v>
      </c>
      <c r="E23" s="33">
        <v>65.629292046447745</v>
      </c>
      <c r="F23" s="31">
        <v>1</v>
      </c>
      <c r="G23" s="10">
        <f>F23*100000/Лист1!F20</f>
        <v>2.6884611248521346</v>
      </c>
      <c r="H23" s="32" t="s">
        <v>11</v>
      </c>
      <c r="I23" s="85">
        <v>62.5</v>
      </c>
      <c r="J23" s="10">
        <v>47.368421052631582</v>
      </c>
      <c r="K23" s="10">
        <v>60</v>
      </c>
      <c r="L23" s="33">
        <v>100</v>
      </c>
      <c r="M23" s="10">
        <v>33.299999999999997</v>
      </c>
      <c r="N23" s="10">
        <v>57.89473684210526</v>
      </c>
      <c r="O23" s="10">
        <v>40</v>
      </c>
      <c r="P23" s="31" t="s">
        <v>11</v>
      </c>
      <c r="Q23" s="10" t="s">
        <v>11</v>
      </c>
      <c r="R23" s="10">
        <v>5.2631578947368425</v>
      </c>
      <c r="S23" s="10">
        <v>8</v>
      </c>
      <c r="T23" s="87">
        <v>66.7</v>
      </c>
      <c r="U23" s="87">
        <v>70</v>
      </c>
      <c r="V23" s="88">
        <v>19.399999999999999</v>
      </c>
      <c r="W23" s="88">
        <v>42.1</v>
      </c>
    </row>
    <row r="24" spans="1:23" ht="15">
      <c r="A24" s="11" t="s">
        <v>27</v>
      </c>
      <c r="B24" s="6"/>
      <c r="C24" s="33">
        <v>86.7</v>
      </c>
      <c r="D24" s="33">
        <v>75.506516969931596</v>
      </c>
      <c r="E24" s="33">
        <v>80.042729671986933</v>
      </c>
      <c r="F24" s="31" t="s">
        <v>11</v>
      </c>
      <c r="G24" s="10" t="s">
        <v>11</v>
      </c>
      <c r="H24" s="32">
        <v>100</v>
      </c>
      <c r="I24" s="85">
        <v>33.299999999999997</v>
      </c>
      <c r="J24" s="10">
        <v>50</v>
      </c>
      <c r="K24" s="10">
        <v>42.857142857142854</v>
      </c>
      <c r="L24" s="33">
        <v>300</v>
      </c>
      <c r="M24" s="10">
        <v>66.7</v>
      </c>
      <c r="N24" s="10">
        <v>100</v>
      </c>
      <c r="O24" s="10">
        <v>71.428571428571431</v>
      </c>
      <c r="P24" s="31" t="s">
        <v>11</v>
      </c>
      <c r="Q24" s="31" t="s">
        <v>11</v>
      </c>
      <c r="R24" s="31" t="s">
        <v>11</v>
      </c>
      <c r="S24" s="31" t="s">
        <v>11</v>
      </c>
      <c r="T24" s="87" t="s">
        <v>11</v>
      </c>
      <c r="U24" s="87">
        <v>100</v>
      </c>
      <c r="V24" s="88">
        <v>33.299999999999997</v>
      </c>
      <c r="W24" s="88">
        <v>100</v>
      </c>
    </row>
    <row r="25" spans="1:23" ht="15">
      <c r="A25" s="11" t="s">
        <v>28</v>
      </c>
      <c r="B25" s="6"/>
      <c r="C25" s="33">
        <v>79.3</v>
      </c>
      <c r="D25" s="33">
        <v>69.176889017928431</v>
      </c>
      <c r="E25" s="33">
        <v>70.820267958950964</v>
      </c>
      <c r="F25" s="31">
        <v>6</v>
      </c>
      <c r="G25" s="10">
        <f>F25*100000/Лист1!F22</f>
        <v>17.342042892652753</v>
      </c>
      <c r="H25" s="32">
        <v>50</v>
      </c>
      <c r="I25" s="86">
        <v>50</v>
      </c>
      <c r="J25" s="10">
        <v>33.333333333333336</v>
      </c>
      <c r="K25" s="10">
        <v>40</v>
      </c>
      <c r="L25" s="33">
        <v>164.3</v>
      </c>
      <c r="M25" s="10">
        <v>75</v>
      </c>
      <c r="N25" s="10">
        <v>90.476190476190482</v>
      </c>
      <c r="O25" s="10">
        <v>50</v>
      </c>
      <c r="P25" s="31">
        <v>1</v>
      </c>
      <c r="Q25" s="35">
        <v>3.6</v>
      </c>
      <c r="R25" s="35" t="s">
        <v>11</v>
      </c>
      <c r="S25" s="35">
        <v>7.6923076923076925</v>
      </c>
      <c r="T25" s="87">
        <v>83.3</v>
      </c>
      <c r="U25" s="87">
        <v>100</v>
      </c>
      <c r="V25" s="88">
        <v>21.3</v>
      </c>
      <c r="W25" s="88">
        <v>50</v>
      </c>
    </row>
    <row r="26" spans="1:23" ht="15">
      <c r="A26" s="11" t="s">
        <v>29</v>
      </c>
      <c r="B26" s="6"/>
      <c r="C26" s="33">
        <v>87.6</v>
      </c>
      <c r="D26" s="33">
        <v>91.6114488694583</v>
      </c>
      <c r="E26" s="33">
        <v>81.278787878787881</v>
      </c>
      <c r="F26" s="31" t="s">
        <v>11</v>
      </c>
      <c r="G26" s="10" t="s">
        <v>11</v>
      </c>
      <c r="H26" s="32" t="s">
        <v>11</v>
      </c>
      <c r="I26" s="85">
        <v>54.5</v>
      </c>
      <c r="J26" s="10">
        <v>40</v>
      </c>
      <c r="K26" s="10">
        <v>25</v>
      </c>
      <c r="L26" s="33">
        <v>116.7</v>
      </c>
      <c r="M26" s="10">
        <v>50</v>
      </c>
      <c r="N26" s="10">
        <v>50</v>
      </c>
      <c r="O26" s="10">
        <v>50</v>
      </c>
      <c r="P26" s="31" t="s">
        <v>11</v>
      </c>
      <c r="Q26" s="31" t="s">
        <v>11</v>
      </c>
      <c r="R26" s="31" t="s">
        <v>11</v>
      </c>
      <c r="S26" s="31" t="s">
        <v>11</v>
      </c>
      <c r="T26" s="87">
        <v>100</v>
      </c>
      <c r="U26" s="87">
        <v>100</v>
      </c>
      <c r="V26" s="88">
        <v>46.6</v>
      </c>
      <c r="W26" s="88">
        <v>60</v>
      </c>
    </row>
    <row r="27" spans="1:23" ht="15">
      <c r="A27" s="11" t="s">
        <v>30</v>
      </c>
      <c r="B27" s="6"/>
      <c r="C27" s="33">
        <v>81.400000000000006</v>
      </c>
      <c r="D27" s="33">
        <v>75.512947916057755</v>
      </c>
      <c r="E27" s="33">
        <v>74.99711749106423</v>
      </c>
      <c r="F27" s="31">
        <v>7</v>
      </c>
      <c r="G27" s="10">
        <f>F27*100000/Лист1!F24</f>
        <v>31.82541486701523</v>
      </c>
      <c r="H27" s="32">
        <v>25</v>
      </c>
      <c r="I27" s="86">
        <v>52</v>
      </c>
      <c r="J27" s="10">
        <v>60</v>
      </c>
      <c r="K27" s="10">
        <v>52.38095238095238</v>
      </c>
      <c r="L27" s="33">
        <v>138.5</v>
      </c>
      <c r="M27" s="10">
        <v>48</v>
      </c>
      <c r="N27" s="10">
        <v>40</v>
      </c>
      <c r="O27" s="10">
        <v>61.904761904761905</v>
      </c>
      <c r="P27" s="31">
        <v>2</v>
      </c>
      <c r="Q27" s="10">
        <v>8</v>
      </c>
      <c r="R27" s="10" t="s">
        <v>11</v>
      </c>
      <c r="S27" s="10">
        <v>9.5238095238095237</v>
      </c>
      <c r="T27" s="87">
        <v>75</v>
      </c>
      <c r="U27" s="87">
        <v>100</v>
      </c>
      <c r="V27" s="88">
        <v>19</v>
      </c>
      <c r="W27" s="87">
        <v>85.7</v>
      </c>
    </row>
    <row r="28" spans="1:23" ht="15">
      <c r="A28" s="11" t="s">
        <v>31</v>
      </c>
      <c r="B28" s="6"/>
      <c r="C28" s="33">
        <v>81.5</v>
      </c>
      <c r="D28" s="33">
        <v>72.877630063854284</v>
      </c>
      <c r="E28" s="33">
        <v>73.3</v>
      </c>
      <c r="F28" s="31">
        <v>1</v>
      </c>
      <c r="G28" s="10">
        <f>F28*100000/Лист1!F25</f>
        <v>8.42034355001684</v>
      </c>
      <c r="H28" s="32" t="s">
        <v>11</v>
      </c>
      <c r="I28" s="85"/>
      <c r="J28" s="10" t="s">
        <v>11</v>
      </c>
      <c r="K28" s="10">
        <v>36.363636363636367</v>
      </c>
      <c r="L28" s="33" t="s">
        <v>11</v>
      </c>
      <c r="M28" s="10">
        <v>0</v>
      </c>
      <c r="N28" s="10">
        <v>100</v>
      </c>
      <c r="O28" s="10">
        <v>54.545454545454547</v>
      </c>
      <c r="P28" s="31" t="s">
        <v>11</v>
      </c>
      <c r="Q28" s="10" t="s">
        <v>11</v>
      </c>
      <c r="R28" s="10" t="s">
        <v>11</v>
      </c>
      <c r="S28" s="10" t="s">
        <v>11</v>
      </c>
      <c r="T28" s="87">
        <v>0</v>
      </c>
      <c r="U28" s="87">
        <v>0</v>
      </c>
      <c r="V28" s="87">
        <v>0</v>
      </c>
      <c r="W28" s="87">
        <v>0</v>
      </c>
    </row>
    <row r="29" spans="1:23" ht="15">
      <c r="A29" s="11" t="s">
        <v>32</v>
      </c>
      <c r="B29" s="6"/>
      <c r="C29" s="33">
        <v>83</v>
      </c>
      <c r="D29" s="33">
        <v>77.999668544912154</v>
      </c>
      <c r="E29" s="33">
        <v>82.8</v>
      </c>
      <c r="F29" s="31" t="s">
        <v>11</v>
      </c>
      <c r="G29" s="10" t="s">
        <v>11</v>
      </c>
      <c r="H29" s="32">
        <v>33.299999999999997</v>
      </c>
      <c r="I29" s="85">
        <v>53.8</v>
      </c>
      <c r="J29" s="10">
        <v>42.857142857142854</v>
      </c>
      <c r="K29" s="10">
        <v>58.333333333333336</v>
      </c>
      <c r="L29" s="33">
        <v>100</v>
      </c>
      <c r="M29" s="10">
        <v>53.8</v>
      </c>
      <c r="N29" s="10">
        <v>42.857142857142854</v>
      </c>
      <c r="O29" s="10">
        <v>61.53846153846154</v>
      </c>
      <c r="P29" s="31">
        <v>1</v>
      </c>
      <c r="Q29" s="10">
        <v>7.7</v>
      </c>
      <c r="R29" s="10">
        <v>14.285714285714286</v>
      </c>
      <c r="S29" s="10" t="s">
        <v>11</v>
      </c>
      <c r="T29" s="87">
        <v>0</v>
      </c>
      <c r="U29" s="87">
        <v>66.7</v>
      </c>
      <c r="V29" s="88">
        <v>57.1</v>
      </c>
      <c r="W29" s="87">
        <v>50</v>
      </c>
    </row>
    <row r="30" spans="1:23" ht="15">
      <c r="A30" s="11" t="s">
        <v>33</v>
      </c>
      <c r="B30" s="6"/>
      <c r="C30" s="33">
        <v>86.3</v>
      </c>
      <c r="D30" s="33">
        <v>70.27678532994706</v>
      </c>
      <c r="E30" s="33">
        <v>69.099999999999994</v>
      </c>
      <c r="F30" s="31">
        <v>2</v>
      </c>
      <c r="G30" s="10">
        <f>F30*100000/Лист1!F27</f>
        <v>6.8465014377653022</v>
      </c>
      <c r="H30" s="32">
        <v>50</v>
      </c>
      <c r="I30" s="85">
        <v>42.1</v>
      </c>
      <c r="J30" s="10">
        <v>55</v>
      </c>
      <c r="K30" s="10">
        <v>44.444444444444443</v>
      </c>
      <c r="L30" s="33">
        <v>125</v>
      </c>
      <c r="M30" s="10">
        <v>68.400000000000006</v>
      </c>
      <c r="N30" s="10">
        <v>45</v>
      </c>
      <c r="O30" s="10">
        <v>55.555555555555557</v>
      </c>
      <c r="P30" s="31" t="s">
        <v>11</v>
      </c>
      <c r="Q30" s="35" t="s">
        <v>11</v>
      </c>
      <c r="R30" s="35">
        <v>10</v>
      </c>
      <c r="S30" s="35">
        <v>12.5</v>
      </c>
      <c r="T30" s="87">
        <v>70</v>
      </c>
      <c r="U30" s="87">
        <v>100</v>
      </c>
      <c r="V30" s="87">
        <v>23.3</v>
      </c>
      <c r="W30" s="88">
        <v>64.3</v>
      </c>
    </row>
    <row r="31" spans="1:23" ht="15">
      <c r="A31" s="11" t="s">
        <v>34</v>
      </c>
      <c r="B31" s="6"/>
      <c r="C31" s="10">
        <v>86.7</v>
      </c>
      <c r="D31" s="10">
        <v>77.940487347703851</v>
      </c>
      <c r="E31" s="10">
        <v>78.7</v>
      </c>
      <c r="F31" s="31">
        <v>3</v>
      </c>
      <c r="G31" s="10">
        <f>F31*100000/Лист1!F28</f>
        <v>8.9982003599280151</v>
      </c>
      <c r="H31" s="32">
        <v>16.7</v>
      </c>
      <c r="I31" s="36">
        <v>42.9</v>
      </c>
      <c r="J31" s="10">
        <v>29.166666666666668</v>
      </c>
      <c r="K31" s="10">
        <v>50</v>
      </c>
      <c r="L31" s="33">
        <v>116.7</v>
      </c>
      <c r="M31" s="35">
        <v>78.599999999999994</v>
      </c>
      <c r="N31" s="35">
        <v>76</v>
      </c>
      <c r="O31" s="35">
        <v>50</v>
      </c>
      <c r="P31" s="37" t="s">
        <v>11</v>
      </c>
      <c r="Q31" s="38" t="s">
        <v>11</v>
      </c>
      <c r="R31" s="38">
        <v>12.5</v>
      </c>
      <c r="S31" s="38">
        <v>6.666666666666667</v>
      </c>
      <c r="T31" s="87">
        <v>100</v>
      </c>
      <c r="U31" s="87">
        <v>90</v>
      </c>
      <c r="V31" s="88">
        <v>24.6</v>
      </c>
      <c r="W31" s="88">
        <v>54.5</v>
      </c>
    </row>
    <row r="32" spans="1:23" ht="15">
      <c r="A32" s="11" t="s">
        <v>35</v>
      </c>
      <c r="B32" s="12"/>
      <c r="C32" s="10">
        <v>85.6</v>
      </c>
      <c r="D32" s="10">
        <v>76.900000000000006</v>
      </c>
      <c r="E32" s="10">
        <v>77.3</v>
      </c>
      <c r="F32" s="31">
        <v>23</v>
      </c>
      <c r="G32" s="10">
        <f>F32*100000/Лист1!F29</f>
        <v>6.6955643341843496</v>
      </c>
      <c r="H32" s="32">
        <v>17.899999999999999</v>
      </c>
      <c r="I32" s="36">
        <v>34.700000000000003</v>
      </c>
      <c r="J32" s="10">
        <v>36.286919831223628</v>
      </c>
      <c r="K32" s="10">
        <v>33.879781420765028</v>
      </c>
      <c r="L32" s="33">
        <v>160.30000000000001</v>
      </c>
      <c r="M32" s="35">
        <v>42.7</v>
      </c>
      <c r="N32" s="35">
        <v>57.02479338842975</v>
      </c>
      <c r="O32" s="35">
        <v>58.51063829787234</v>
      </c>
      <c r="P32" s="31">
        <v>5</v>
      </c>
      <c r="Q32" s="35">
        <v>2.6</v>
      </c>
      <c r="R32" s="35">
        <v>1.6877637130801688</v>
      </c>
      <c r="S32" s="35">
        <v>3.6144578313253013</v>
      </c>
      <c r="T32" s="89">
        <v>61.7</v>
      </c>
      <c r="U32" s="89">
        <v>79.5</v>
      </c>
      <c r="V32" s="90">
        <v>38.299999999999997</v>
      </c>
      <c r="W32" s="89">
        <v>62.6</v>
      </c>
    </row>
    <row r="33" spans="1:23" ht="15">
      <c r="A33" s="11" t="s">
        <v>36</v>
      </c>
      <c r="B33" s="6"/>
      <c r="C33" s="10">
        <v>85.4</v>
      </c>
      <c r="D33" s="10">
        <v>78.809741945335162</v>
      </c>
      <c r="E33" s="10">
        <v>73.8</v>
      </c>
      <c r="F33" s="31">
        <v>2</v>
      </c>
      <c r="G33" s="10">
        <f>F33*100000/Лист1!F30</f>
        <v>3.0430747226998158</v>
      </c>
      <c r="H33" s="32">
        <v>16.7</v>
      </c>
      <c r="I33" s="36">
        <v>45.2</v>
      </c>
      <c r="J33" s="10">
        <v>40.425531914893618</v>
      </c>
      <c r="K33" s="10">
        <v>45.238095238095241</v>
      </c>
      <c r="L33" s="33">
        <v>121.1</v>
      </c>
      <c r="M33" s="35">
        <v>69</v>
      </c>
      <c r="N33" s="35">
        <v>61.702127659574465</v>
      </c>
      <c r="O33" s="35">
        <v>64.285714285714292</v>
      </c>
      <c r="P33" s="31">
        <v>1</v>
      </c>
      <c r="Q33" s="35">
        <v>2.4</v>
      </c>
      <c r="R33" s="35">
        <v>4.2553191489361701</v>
      </c>
      <c r="S33" s="35">
        <v>7.5</v>
      </c>
      <c r="T33" s="87">
        <v>93.3</v>
      </c>
      <c r="U33" s="87">
        <v>95.5</v>
      </c>
      <c r="V33" s="88">
        <v>46.3</v>
      </c>
      <c r="W33" s="88">
        <v>71.8</v>
      </c>
    </row>
    <row r="34" spans="1:23" ht="15">
      <c r="A34" s="11" t="s">
        <v>37</v>
      </c>
      <c r="B34" s="6"/>
      <c r="C34" s="10">
        <v>93.9</v>
      </c>
      <c r="D34" s="10">
        <v>59.651716773451611</v>
      </c>
      <c r="E34" s="10">
        <v>77.599999999999994</v>
      </c>
      <c r="F34" s="31" t="s">
        <v>11</v>
      </c>
      <c r="G34" s="10" t="s">
        <v>11</v>
      </c>
      <c r="H34" s="32">
        <v>50</v>
      </c>
      <c r="I34" s="86">
        <v>60</v>
      </c>
      <c r="J34" s="10">
        <v>40</v>
      </c>
      <c r="K34" s="10">
        <v>57.142857142857146</v>
      </c>
      <c r="L34" s="33">
        <v>133.30000000000001</v>
      </c>
      <c r="M34" s="10">
        <v>100</v>
      </c>
      <c r="N34" s="10">
        <v>60</v>
      </c>
      <c r="O34" s="10">
        <v>14.285714285714286</v>
      </c>
      <c r="P34" s="31" t="s">
        <v>11</v>
      </c>
      <c r="Q34" s="35" t="s">
        <v>11</v>
      </c>
      <c r="R34" s="35">
        <v>20</v>
      </c>
      <c r="S34" s="35">
        <v>14.285714285714286</v>
      </c>
      <c r="T34" s="87">
        <v>100</v>
      </c>
      <c r="U34" s="87">
        <v>100</v>
      </c>
      <c r="V34" s="88">
        <v>26.3</v>
      </c>
      <c r="W34" s="88">
        <v>60</v>
      </c>
    </row>
    <row r="35" spans="1:23" ht="15">
      <c r="A35" s="11" t="s">
        <v>38</v>
      </c>
      <c r="B35" s="6"/>
      <c r="C35" s="10">
        <v>97.3</v>
      </c>
      <c r="D35" s="10">
        <v>72.93700477170249</v>
      </c>
      <c r="E35" s="10">
        <v>65.599999999999994</v>
      </c>
      <c r="F35" s="31">
        <v>2</v>
      </c>
      <c r="G35" s="10">
        <f>F35*100000/Лист1!F32</f>
        <v>6.9376994588594423</v>
      </c>
      <c r="H35" s="32">
        <v>25</v>
      </c>
      <c r="I35" s="36">
        <v>44.4</v>
      </c>
      <c r="J35" s="10">
        <v>32</v>
      </c>
      <c r="K35" s="10">
        <v>52.38095238095238</v>
      </c>
      <c r="L35" s="33">
        <v>100</v>
      </c>
      <c r="M35" s="10">
        <v>70.400000000000006</v>
      </c>
      <c r="N35" s="10">
        <v>72</v>
      </c>
      <c r="O35" s="10">
        <v>76.19047619047619</v>
      </c>
      <c r="P35" s="31" t="s">
        <v>11</v>
      </c>
      <c r="Q35" s="35" t="s">
        <v>11</v>
      </c>
      <c r="R35" s="35" t="s">
        <v>11</v>
      </c>
      <c r="S35" s="35" t="s">
        <v>11</v>
      </c>
      <c r="T35" s="87">
        <v>85.7</v>
      </c>
      <c r="U35" s="87">
        <v>92.3</v>
      </c>
      <c r="V35" s="88">
        <v>85.7</v>
      </c>
      <c r="W35" s="88">
        <v>57.1</v>
      </c>
    </row>
    <row r="36" spans="1:23" ht="15">
      <c r="A36" s="11" t="s">
        <v>39</v>
      </c>
      <c r="B36" s="6"/>
      <c r="C36" s="10">
        <v>86.9</v>
      </c>
      <c r="D36" s="10">
        <v>80.698482665084342</v>
      </c>
      <c r="E36" s="10">
        <v>74.5</v>
      </c>
      <c r="F36" s="31">
        <v>1</v>
      </c>
      <c r="G36" s="10">
        <f>F36*100000/Лист1!F33</f>
        <v>2.855674224684448</v>
      </c>
      <c r="H36" s="32" t="s">
        <v>11</v>
      </c>
      <c r="I36" s="36">
        <v>29.4</v>
      </c>
      <c r="J36" s="10">
        <v>45.454545454545453</v>
      </c>
      <c r="K36" s="10">
        <v>58.823529411764703</v>
      </c>
      <c r="L36" s="33">
        <v>100</v>
      </c>
      <c r="M36" s="10">
        <v>88.2</v>
      </c>
      <c r="N36" s="10">
        <v>61.53846153846154</v>
      </c>
      <c r="O36" s="10">
        <v>83.333333333333329</v>
      </c>
      <c r="P36" s="31" t="s">
        <v>11</v>
      </c>
      <c r="Q36" s="44" t="s">
        <v>11</v>
      </c>
      <c r="R36" s="44" t="s">
        <v>11</v>
      </c>
      <c r="S36" s="44" t="s">
        <v>11</v>
      </c>
      <c r="T36" s="87">
        <v>50</v>
      </c>
      <c r="U36" s="87">
        <v>83.3</v>
      </c>
      <c r="V36" s="88">
        <v>33.299999999999997</v>
      </c>
      <c r="W36" s="88">
        <v>30</v>
      </c>
    </row>
    <row r="37" spans="1:23" ht="15">
      <c r="A37" s="11" t="s">
        <v>40</v>
      </c>
      <c r="B37" s="6"/>
      <c r="C37" s="10">
        <v>85</v>
      </c>
      <c r="D37" s="10">
        <v>72.237493128092353</v>
      </c>
      <c r="E37" s="10">
        <v>78.099999999999994</v>
      </c>
      <c r="F37" s="31" t="s">
        <v>11</v>
      </c>
      <c r="G37" s="10" t="s">
        <v>11</v>
      </c>
      <c r="H37" s="32" t="s">
        <v>11</v>
      </c>
      <c r="I37" s="36">
        <v>30</v>
      </c>
      <c r="J37" s="10" t="s">
        <v>11</v>
      </c>
      <c r="K37" s="10">
        <v>40</v>
      </c>
      <c r="L37" s="33">
        <v>133.30000000000001</v>
      </c>
      <c r="M37" s="35">
        <v>70</v>
      </c>
      <c r="N37" s="35">
        <v>60</v>
      </c>
      <c r="O37" s="35">
        <v>66.666666666666671</v>
      </c>
      <c r="P37" s="37">
        <v>1</v>
      </c>
      <c r="Q37" s="38">
        <v>10</v>
      </c>
      <c r="R37" s="45" t="s">
        <v>11</v>
      </c>
      <c r="S37" s="45" t="s">
        <v>11</v>
      </c>
      <c r="T37" s="87" t="s">
        <v>11</v>
      </c>
      <c r="U37" s="87">
        <v>100</v>
      </c>
      <c r="V37" s="88">
        <v>60</v>
      </c>
      <c r="W37" s="88">
        <v>100</v>
      </c>
    </row>
    <row r="38" spans="1:23" ht="15">
      <c r="A38" s="11" t="s">
        <v>41</v>
      </c>
      <c r="B38" s="6"/>
      <c r="C38" s="10">
        <v>86.9</v>
      </c>
      <c r="D38" s="10">
        <v>82.127114300358798</v>
      </c>
      <c r="E38" s="10">
        <v>72.099999999999994</v>
      </c>
      <c r="F38" s="31">
        <v>3</v>
      </c>
      <c r="G38" s="10">
        <f>F38*100000/Лист1!F35</f>
        <v>11.301989150090415</v>
      </c>
      <c r="H38" s="32" t="s">
        <v>11</v>
      </c>
      <c r="I38" s="36">
        <v>20.8</v>
      </c>
      <c r="J38" s="10">
        <v>40</v>
      </c>
      <c r="K38" s="10">
        <v>36.842105263157897</v>
      </c>
      <c r="L38" s="33">
        <v>200</v>
      </c>
      <c r="M38" s="35">
        <v>79.2</v>
      </c>
      <c r="N38" s="35">
        <v>65</v>
      </c>
      <c r="O38" s="35">
        <v>89.473684210526315</v>
      </c>
      <c r="P38" s="31" t="s">
        <v>11</v>
      </c>
      <c r="Q38" s="44" t="s">
        <v>11</v>
      </c>
      <c r="R38" s="44" t="s">
        <v>11</v>
      </c>
      <c r="S38" s="44" t="s">
        <v>11</v>
      </c>
      <c r="T38" s="87">
        <v>37.5</v>
      </c>
      <c r="U38" s="87">
        <v>54.5</v>
      </c>
      <c r="V38" s="88">
        <v>60.6</v>
      </c>
      <c r="W38" s="88">
        <v>70</v>
      </c>
    </row>
    <row r="39" spans="1:23" ht="15">
      <c r="A39" s="48" t="s">
        <v>61</v>
      </c>
      <c r="B39" s="7"/>
      <c r="C39" s="10">
        <v>94.6</v>
      </c>
      <c r="D39" s="10">
        <v>94.494728995847083</v>
      </c>
      <c r="E39" s="10">
        <v>95.1</v>
      </c>
      <c r="F39" s="31">
        <v>1</v>
      </c>
      <c r="G39" s="10">
        <f>F39*100000/Лист1!F36</f>
        <v>8.7673154480098194</v>
      </c>
      <c r="H39" s="32" t="s">
        <v>11</v>
      </c>
      <c r="I39" s="36">
        <v>85.7</v>
      </c>
      <c r="J39" s="10" t="s">
        <v>11</v>
      </c>
      <c r="K39" s="10">
        <v>28.571428571428573</v>
      </c>
      <c r="L39" s="33">
        <v>83.3</v>
      </c>
      <c r="M39" s="10">
        <v>100</v>
      </c>
      <c r="N39" s="10">
        <v>100</v>
      </c>
      <c r="O39" s="10">
        <v>85.714285714285708</v>
      </c>
      <c r="P39" s="31" t="s">
        <v>11</v>
      </c>
      <c r="Q39" s="44" t="s">
        <v>11</v>
      </c>
      <c r="R39" s="44" t="s">
        <v>11</v>
      </c>
      <c r="S39" s="44" t="s">
        <v>11</v>
      </c>
      <c r="T39" s="87" t="s">
        <v>11</v>
      </c>
      <c r="U39" s="87" t="s">
        <v>11</v>
      </c>
      <c r="V39" s="88">
        <v>25</v>
      </c>
      <c r="W39" s="87">
        <v>0</v>
      </c>
    </row>
    <row r="40" spans="1:23" ht="15">
      <c r="A40" s="48" t="s">
        <v>42</v>
      </c>
      <c r="B40" s="7"/>
      <c r="C40" s="10" t="s">
        <v>11</v>
      </c>
      <c r="D40" s="10" t="s">
        <v>11</v>
      </c>
      <c r="E40" s="10" t="s">
        <v>11</v>
      </c>
      <c r="F40" s="31" t="s">
        <v>11</v>
      </c>
      <c r="G40" s="10" t="s">
        <v>11</v>
      </c>
      <c r="H40" s="32" t="s">
        <v>11</v>
      </c>
      <c r="I40" s="36">
        <v>66.7</v>
      </c>
      <c r="J40" s="10">
        <v>40</v>
      </c>
      <c r="K40" s="10">
        <v>66.666666666666671</v>
      </c>
      <c r="L40" s="46" t="s">
        <v>11</v>
      </c>
      <c r="M40" s="10" t="s">
        <v>11</v>
      </c>
      <c r="N40" s="10" t="s">
        <v>11</v>
      </c>
      <c r="O40" s="10" t="s">
        <v>11</v>
      </c>
      <c r="P40" s="37">
        <v>3</v>
      </c>
      <c r="Q40" s="38">
        <v>50</v>
      </c>
      <c r="R40" s="38">
        <v>20</v>
      </c>
      <c r="S40" s="38">
        <v>66.666666666666671</v>
      </c>
      <c r="T40" s="10" t="s">
        <v>11</v>
      </c>
      <c r="U40" s="35" t="s">
        <v>11</v>
      </c>
      <c r="V40" s="10" t="s">
        <v>11</v>
      </c>
      <c r="W40" s="10" t="s">
        <v>11</v>
      </c>
    </row>
    <row r="41" spans="1:23" ht="15">
      <c r="A41" s="48" t="s">
        <v>43</v>
      </c>
      <c r="B41" s="7"/>
      <c r="C41" s="10" t="s">
        <v>11</v>
      </c>
      <c r="D41" s="10" t="s">
        <v>11</v>
      </c>
      <c r="E41" s="10" t="s">
        <v>11</v>
      </c>
      <c r="F41" s="31">
        <v>1</v>
      </c>
      <c r="G41" s="10" t="s">
        <v>11</v>
      </c>
      <c r="H41" s="32">
        <v>100</v>
      </c>
      <c r="I41" s="36">
        <v>33.299999999999997</v>
      </c>
      <c r="J41" s="10" t="s">
        <v>11</v>
      </c>
      <c r="K41" s="10" t="s">
        <v>11</v>
      </c>
      <c r="L41" s="46" t="s">
        <v>11</v>
      </c>
      <c r="M41" s="10" t="s">
        <v>11</v>
      </c>
      <c r="N41" s="10" t="s">
        <v>11</v>
      </c>
      <c r="O41" s="10" t="s">
        <v>11</v>
      </c>
      <c r="P41" s="31" t="s">
        <v>11</v>
      </c>
      <c r="Q41" s="10" t="s">
        <v>11</v>
      </c>
      <c r="R41" s="10" t="s">
        <v>11</v>
      </c>
      <c r="S41" s="10" t="s">
        <v>11</v>
      </c>
      <c r="T41" s="10" t="s">
        <v>11</v>
      </c>
      <c r="U41" s="10" t="s">
        <v>11</v>
      </c>
      <c r="V41" s="10" t="s">
        <v>11</v>
      </c>
      <c r="W41" s="10" t="s">
        <v>11</v>
      </c>
    </row>
    <row r="42" spans="1:23" ht="15">
      <c r="A42" s="48" t="s">
        <v>44</v>
      </c>
      <c r="B42" s="7"/>
      <c r="C42" s="39">
        <v>85</v>
      </c>
      <c r="D42" s="39">
        <v>75.400000000000006</v>
      </c>
      <c r="E42" s="39">
        <v>77</v>
      </c>
      <c r="F42" s="49">
        <f>SUM(F8:F41)</f>
        <v>79</v>
      </c>
      <c r="G42" s="39">
        <f>F42*100000/Лист1!F39</f>
        <v>7.2944713447311758</v>
      </c>
      <c r="H42" s="41">
        <v>15.8</v>
      </c>
      <c r="I42" s="42">
        <v>39.6</v>
      </c>
      <c r="J42" s="39">
        <v>36.5</v>
      </c>
      <c r="K42" s="39">
        <v>40</v>
      </c>
      <c r="L42" s="43">
        <v>137.5</v>
      </c>
      <c r="M42" s="39">
        <v>66.3</v>
      </c>
      <c r="N42" s="39">
        <v>69.3</v>
      </c>
      <c r="O42" s="39">
        <v>70.8</v>
      </c>
      <c r="P42" s="40">
        <v>19</v>
      </c>
      <c r="Q42" s="39">
        <v>2.5</v>
      </c>
      <c r="R42" s="39">
        <v>2.8</v>
      </c>
      <c r="S42" s="39">
        <v>3.2</v>
      </c>
      <c r="T42" s="10">
        <v>69.400000000000006</v>
      </c>
      <c r="U42" s="10">
        <v>78.8</v>
      </c>
      <c r="V42" s="10">
        <v>33.6</v>
      </c>
      <c r="W42" s="10">
        <v>61.6</v>
      </c>
    </row>
  </sheetData>
  <mergeCells count="18">
    <mergeCell ref="P6:Q6"/>
    <mergeCell ref="T3:T7"/>
    <mergeCell ref="I1:K5"/>
    <mergeCell ref="L6:L7"/>
    <mergeCell ref="W5:W7"/>
    <mergeCell ref="L1:L5"/>
    <mergeCell ref="V1:W4"/>
    <mergeCell ref="U3:U7"/>
    <mergeCell ref="T1:U2"/>
    <mergeCell ref="V5:V7"/>
    <mergeCell ref="M1:O5"/>
    <mergeCell ref="P1:S5"/>
    <mergeCell ref="A1:B7"/>
    <mergeCell ref="F1:G5"/>
    <mergeCell ref="H1:H7"/>
    <mergeCell ref="C1:E5"/>
    <mergeCell ref="F6:F7"/>
    <mergeCell ref="G6:G7"/>
  </mergeCells>
  <phoneticPr fontId="3" type="noConversion"/>
  <printOptions horizontalCentered="1" verticalCentered="1"/>
  <pageMargins left="0" right="0" top="0.19685039370078741" bottom="0.19685039370078741" header="0" footer="0"/>
  <pageSetup paperSize="9" scale="67" orientation="landscape" r:id="rId1"/>
  <headerFooter alignWithMargins="0"/>
  <colBreaks count="1" manualBreakCount="1">
    <brk id="23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topLeftCell="A6" zoomScale="84" zoomScaleNormal="75" zoomScaleSheetLayoutView="84" workbookViewId="0">
      <selection activeCell="AF37" sqref="AF37"/>
    </sheetView>
  </sheetViews>
  <sheetFormatPr defaultRowHeight="12.75"/>
  <cols>
    <col min="2" max="2" width="7.42578125" customWidth="1"/>
    <col min="3" max="3" width="6.85546875" customWidth="1"/>
    <col min="4" max="4" width="8.140625" customWidth="1"/>
    <col min="5" max="5" width="4.85546875" customWidth="1"/>
    <col min="6" max="6" width="5.85546875" customWidth="1"/>
    <col min="7" max="7" width="5" customWidth="1"/>
    <col min="8" max="8" width="6.85546875" customWidth="1"/>
    <col min="9" max="9" width="5.28515625" customWidth="1"/>
    <col min="10" max="10" width="6.28515625" customWidth="1"/>
    <col min="11" max="11" width="5.28515625" customWidth="1"/>
    <col min="12" max="12" width="5.85546875" customWidth="1"/>
    <col min="13" max="13" width="5" customWidth="1"/>
    <col min="14" max="14" width="7.140625" customWidth="1"/>
    <col min="15" max="15" width="5.140625" customWidth="1"/>
    <col min="16" max="16" width="6" customWidth="1"/>
    <col min="17" max="17" width="5.140625" customWidth="1"/>
    <col min="18" max="18" width="6.85546875" customWidth="1"/>
    <col min="19" max="19" width="5.140625" customWidth="1"/>
    <col min="20" max="20" width="6.5703125" customWidth="1"/>
    <col min="21" max="21" width="5.140625" customWidth="1"/>
    <col min="22" max="22" width="6.7109375" customWidth="1"/>
    <col min="23" max="23" width="5" customWidth="1"/>
    <col min="24" max="24" width="7.140625" customWidth="1"/>
    <col min="25" max="25" width="4.85546875" customWidth="1"/>
    <col min="26" max="26" width="6.85546875" customWidth="1"/>
    <col min="27" max="27" width="4.7109375" customWidth="1"/>
    <col min="28" max="28" width="6.85546875" customWidth="1"/>
  </cols>
  <sheetData>
    <row r="1" spans="1:28">
      <c r="A1" s="99" t="s">
        <v>0</v>
      </c>
      <c r="B1" s="100"/>
      <c r="C1" s="103" t="s">
        <v>1</v>
      </c>
      <c r="D1" s="107"/>
      <c r="E1" s="103" t="s">
        <v>52</v>
      </c>
      <c r="F1" s="106"/>
      <c r="G1" s="106"/>
      <c r="H1" s="106"/>
      <c r="I1" s="106"/>
      <c r="J1" s="107"/>
      <c r="K1" s="103" t="s">
        <v>63</v>
      </c>
      <c r="L1" s="106"/>
      <c r="M1" s="106"/>
      <c r="N1" s="106"/>
      <c r="O1" s="106"/>
      <c r="P1" s="107"/>
      <c r="Q1" s="103" t="s">
        <v>53</v>
      </c>
      <c r="R1" s="106"/>
      <c r="S1" s="106"/>
      <c r="T1" s="106"/>
      <c r="U1" s="106"/>
      <c r="V1" s="107"/>
      <c r="W1" s="103" t="s">
        <v>64</v>
      </c>
      <c r="X1" s="106"/>
      <c r="Y1" s="106"/>
      <c r="Z1" s="106"/>
      <c r="AA1" s="106"/>
      <c r="AB1" s="107"/>
    </row>
    <row r="2" spans="1:28">
      <c r="A2" s="101"/>
      <c r="B2" s="102"/>
      <c r="C2" s="24" t="s">
        <v>6</v>
      </c>
      <c r="D2" s="24" t="s">
        <v>7</v>
      </c>
      <c r="E2" s="24" t="s">
        <v>9</v>
      </c>
      <c r="F2" s="24">
        <v>2014</v>
      </c>
      <c r="G2" s="24" t="s">
        <v>9</v>
      </c>
      <c r="H2" s="24">
        <v>2015</v>
      </c>
      <c r="I2" s="24" t="s">
        <v>9</v>
      </c>
      <c r="J2" s="24">
        <v>2016</v>
      </c>
      <c r="K2" s="24" t="s">
        <v>9</v>
      </c>
      <c r="L2" s="24">
        <v>2013</v>
      </c>
      <c r="M2" s="24" t="s">
        <v>9</v>
      </c>
      <c r="N2" s="24">
        <v>2014</v>
      </c>
      <c r="O2" s="24" t="s">
        <v>9</v>
      </c>
      <c r="P2" s="24">
        <v>2015</v>
      </c>
      <c r="Q2" s="24" t="s">
        <v>9</v>
      </c>
      <c r="R2" s="24">
        <v>2014</v>
      </c>
      <c r="S2" s="24" t="s">
        <v>9</v>
      </c>
      <c r="T2" s="24">
        <v>2015</v>
      </c>
      <c r="U2" s="24" t="s">
        <v>9</v>
      </c>
      <c r="V2" s="24">
        <v>2016</v>
      </c>
      <c r="W2" s="24" t="s">
        <v>9</v>
      </c>
      <c r="X2" s="24">
        <v>2013</v>
      </c>
      <c r="Y2" s="24" t="s">
        <v>9</v>
      </c>
      <c r="Z2" s="24">
        <v>2014</v>
      </c>
      <c r="AA2" s="24" t="s">
        <v>9</v>
      </c>
      <c r="AB2" s="24">
        <v>2015</v>
      </c>
    </row>
    <row r="3" spans="1:28">
      <c r="A3" s="93" t="s">
        <v>10</v>
      </c>
      <c r="B3" s="94"/>
      <c r="C3" s="8">
        <v>280</v>
      </c>
      <c r="D3" s="8">
        <v>2233</v>
      </c>
      <c r="E3" s="16" t="s">
        <v>11</v>
      </c>
      <c r="F3" s="14" t="s">
        <v>11</v>
      </c>
      <c r="G3" s="16" t="s">
        <v>11</v>
      </c>
      <c r="H3" s="14" t="s">
        <v>11</v>
      </c>
      <c r="I3" s="15" t="s">
        <v>11</v>
      </c>
      <c r="J3" s="15" t="s">
        <v>11</v>
      </c>
      <c r="K3" s="17" t="s">
        <v>11</v>
      </c>
      <c r="L3" s="14" t="s">
        <v>11</v>
      </c>
      <c r="M3" s="17" t="s">
        <v>11</v>
      </c>
      <c r="N3" s="14" t="s">
        <v>11</v>
      </c>
      <c r="O3" s="17" t="s">
        <v>11</v>
      </c>
      <c r="P3" s="14" t="s">
        <v>11</v>
      </c>
      <c r="Q3" s="14" t="s">
        <v>11</v>
      </c>
      <c r="R3" s="14" t="s">
        <v>11</v>
      </c>
      <c r="S3" s="14" t="s">
        <v>11</v>
      </c>
      <c r="T3" s="14" t="s">
        <v>11</v>
      </c>
      <c r="U3" s="18" t="s">
        <v>11</v>
      </c>
      <c r="V3" s="18" t="s">
        <v>11</v>
      </c>
      <c r="W3" s="16" t="s">
        <v>11</v>
      </c>
      <c r="X3" s="14" t="s">
        <v>11</v>
      </c>
      <c r="Y3" s="16" t="s">
        <v>11</v>
      </c>
      <c r="Z3" s="14" t="s">
        <v>11</v>
      </c>
      <c r="AA3" s="17" t="s">
        <v>11</v>
      </c>
      <c r="AB3" s="14" t="s">
        <v>11</v>
      </c>
    </row>
    <row r="4" spans="1:28">
      <c r="A4" s="93" t="s">
        <v>12</v>
      </c>
      <c r="B4" s="94"/>
      <c r="C4" s="8">
        <v>280</v>
      </c>
      <c r="D4" s="8">
        <v>1687</v>
      </c>
      <c r="E4" s="16" t="s">
        <v>11</v>
      </c>
      <c r="F4" s="14" t="s">
        <v>11</v>
      </c>
      <c r="G4" s="16" t="s">
        <v>11</v>
      </c>
      <c r="H4" s="14" t="s">
        <v>11</v>
      </c>
      <c r="I4" s="15" t="s">
        <v>11</v>
      </c>
      <c r="J4" s="15" t="s">
        <v>11</v>
      </c>
      <c r="K4" s="16" t="s">
        <v>11</v>
      </c>
      <c r="L4" s="16" t="s">
        <v>11</v>
      </c>
      <c r="M4" s="16" t="s">
        <v>11</v>
      </c>
      <c r="N4" s="16" t="s">
        <v>11</v>
      </c>
      <c r="O4" s="17" t="s">
        <v>11</v>
      </c>
      <c r="P4" s="16" t="s">
        <v>11</v>
      </c>
      <c r="Q4" s="14" t="s">
        <v>11</v>
      </c>
      <c r="R4" s="14" t="s">
        <v>11</v>
      </c>
      <c r="S4" s="14" t="s">
        <v>11</v>
      </c>
      <c r="T4" s="14" t="s">
        <v>11</v>
      </c>
      <c r="U4" s="18" t="s">
        <v>11</v>
      </c>
      <c r="V4" s="18" t="s">
        <v>11</v>
      </c>
      <c r="W4" s="16" t="s">
        <v>11</v>
      </c>
      <c r="X4" s="14" t="s">
        <v>11</v>
      </c>
      <c r="Y4" s="16" t="s">
        <v>11</v>
      </c>
      <c r="Z4" s="14" t="s">
        <v>11</v>
      </c>
      <c r="AA4" s="17" t="s">
        <v>11</v>
      </c>
      <c r="AB4" s="14" t="s">
        <v>11</v>
      </c>
    </row>
    <row r="5" spans="1:28">
      <c r="A5" s="93" t="s">
        <v>13</v>
      </c>
      <c r="B5" s="94"/>
      <c r="C5" s="8">
        <v>731</v>
      </c>
      <c r="D5" s="8">
        <v>4070</v>
      </c>
      <c r="E5" s="16">
        <v>1</v>
      </c>
      <c r="F5" s="14">
        <v>24.931438544003989</v>
      </c>
      <c r="G5" s="16" t="s">
        <v>11</v>
      </c>
      <c r="H5" s="14" t="s">
        <v>11</v>
      </c>
      <c r="I5" s="15">
        <v>4</v>
      </c>
      <c r="J5" s="15">
        <f>I5*100000/D5</f>
        <v>98.280098280098287</v>
      </c>
      <c r="K5" s="17">
        <v>1</v>
      </c>
      <c r="L5" s="14">
        <v>24.931438544003989</v>
      </c>
      <c r="M5" s="17" t="s">
        <v>11</v>
      </c>
      <c r="N5" s="14" t="s">
        <v>11</v>
      </c>
      <c r="O5" s="17">
        <v>4</v>
      </c>
      <c r="P5" s="14">
        <f>O5*100000/D5</f>
        <v>98.280098280098287</v>
      </c>
      <c r="Q5" s="19">
        <v>1</v>
      </c>
      <c r="R5" s="14">
        <v>126.74271229404309</v>
      </c>
      <c r="S5" s="20" t="s">
        <v>11</v>
      </c>
      <c r="T5" s="14" t="s">
        <v>11</v>
      </c>
      <c r="U5" s="18" t="s">
        <v>11</v>
      </c>
      <c r="V5" s="18" t="s">
        <v>11</v>
      </c>
      <c r="W5" s="16">
        <v>1</v>
      </c>
      <c r="X5" s="14">
        <v>126.74271229404309</v>
      </c>
      <c r="Y5" s="16" t="s">
        <v>11</v>
      </c>
      <c r="Z5" s="14" t="s">
        <v>11</v>
      </c>
      <c r="AA5" s="16" t="s">
        <v>11</v>
      </c>
      <c r="AB5" s="14" t="s">
        <v>11</v>
      </c>
    </row>
    <row r="6" spans="1:28">
      <c r="A6" s="93" t="s">
        <v>14</v>
      </c>
      <c r="B6" s="94"/>
      <c r="C6" s="8">
        <v>1779</v>
      </c>
      <c r="D6" s="8">
        <v>10696</v>
      </c>
      <c r="E6" s="16" t="s">
        <v>11</v>
      </c>
      <c r="F6" s="14" t="s">
        <v>11</v>
      </c>
      <c r="G6" s="16">
        <v>5</v>
      </c>
      <c r="H6" s="14">
        <f>G6*100000/D6</f>
        <v>46.746447270007479</v>
      </c>
      <c r="I6" s="15">
        <v>3</v>
      </c>
      <c r="J6" s="15">
        <f t="shared" ref="J6:J37" si="0">I6*100000/D6</f>
        <v>28.047868362004486</v>
      </c>
      <c r="K6" s="17" t="s">
        <v>11</v>
      </c>
      <c r="L6" s="14" t="s">
        <v>11</v>
      </c>
      <c r="M6" s="17">
        <v>5</v>
      </c>
      <c r="N6" s="14">
        <f>M6*100000/D6</f>
        <v>46.746447270007479</v>
      </c>
      <c r="O6" s="17">
        <v>4</v>
      </c>
      <c r="P6" s="14">
        <f>O6*100000/D6</f>
        <v>37.397157816005986</v>
      </c>
      <c r="Q6" s="14" t="s">
        <v>11</v>
      </c>
      <c r="R6" s="14" t="s">
        <v>11</v>
      </c>
      <c r="S6" s="16">
        <v>1</v>
      </c>
      <c r="T6" s="14">
        <f>S6*100000/C6</f>
        <v>56.211354693648119</v>
      </c>
      <c r="U6" s="18">
        <v>1</v>
      </c>
      <c r="V6" s="21">
        <f>U6*100000/C6</f>
        <v>56.211354693648119</v>
      </c>
      <c r="W6" s="16" t="s">
        <v>11</v>
      </c>
      <c r="X6" s="14" t="s">
        <v>11</v>
      </c>
      <c r="Y6" s="16">
        <v>1</v>
      </c>
      <c r="Z6" s="14">
        <f>Y6*100000/C6</f>
        <v>56.211354693648119</v>
      </c>
      <c r="AA6" s="16">
        <v>1</v>
      </c>
      <c r="AB6" s="14">
        <f>AA6*100000/C6</f>
        <v>56.211354693648119</v>
      </c>
    </row>
    <row r="7" spans="1:28">
      <c r="A7" s="93" t="s">
        <v>15</v>
      </c>
      <c r="B7" s="94"/>
      <c r="C7" s="8">
        <v>362</v>
      </c>
      <c r="D7" s="8">
        <v>2097</v>
      </c>
      <c r="E7" s="16" t="s">
        <v>11</v>
      </c>
      <c r="F7" s="14" t="s">
        <v>11</v>
      </c>
      <c r="G7" s="14" t="s">
        <v>11</v>
      </c>
      <c r="H7" s="14" t="s">
        <v>11</v>
      </c>
      <c r="I7" s="15" t="s">
        <v>11</v>
      </c>
      <c r="J7" s="15" t="s">
        <v>11</v>
      </c>
      <c r="K7" s="17" t="s">
        <v>11</v>
      </c>
      <c r="L7" s="14" t="s">
        <v>11</v>
      </c>
      <c r="M7" s="17" t="s">
        <v>11</v>
      </c>
      <c r="N7" s="14" t="s">
        <v>11</v>
      </c>
      <c r="O7" s="19" t="s">
        <v>11</v>
      </c>
      <c r="P7" s="14" t="s">
        <v>11</v>
      </c>
      <c r="Q7" s="14" t="s">
        <v>11</v>
      </c>
      <c r="R7" s="14" t="s">
        <v>11</v>
      </c>
      <c r="S7" s="14" t="s">
        <v>11</v>
      </c>
      <c r="T7" s="14" t="s">
        <v>11</v>
      </c>
      <c r="U7" s="18" t="s">
        <v>11</v>
      </c>
      <c r="V7" s="18" t="s">
        <v>11</v>
      </c>
      <c r="W7" s="16" t="s">
        <v>11</v>
      </c>
      <c r="X7" s="14" t="s">
        <v>11</v>
      </c>
      <c r="Y7" s="16" t="s">
        <v>11</v>
      </c>
      <c r="Z7" s="16" t="s">
        <v>11</v>
      </c>
      <c r="AA7" s="19" t="s">
        <v>11</v>
      </c>
      <c r="AB7" s="14" t="s">
        <v>11</v>
      </c>
    </row>
    <row r="8" spans="1:28">
      <c r="A8" s="93" t="s">
        <v>16</v>
      </c>
      <c r="B8" s="94"/>
      <c r="C8" s="8">
        <v>724</v>
      </c>
      <c r="D8" s="8">
        <v>5182</v>
      </c>
      <c r="E8" s="16" t="s">
        <v>11</v>
      </c>
      <c r="F8" s="14" t="s">
        <v>11</v>
      </c>
      <c r="G8" s="14" t="s">
        <v>11</v>
      </c>
      <c r="H8" s="14" t="s">
        <v>11</v>
      </c>
      <c r="I8" s="15" t="s">
        <v>11</v>
      </c>
      <c r="J8" s="15" t="s">
        <v>11</v>
      </c>
      <c r="K8" s="17" t="s">
        <v>11</v>
      </c>
      <c r="L8" s="14" t="s">
        <v>11</v>
      </c>
      <c r="M8" s="17" t="s">
        <v>11</v>
      </c>
      <c r="N8" s="17" t="s">
        <v>11</v>
      </c>
      <c r="O8" s="17" t="s">
        <v>11</v>
      </c>
      <c r="P8" s="14" t="s">
        <v>11</v>
      </c>
      <c r="Q8" s="14" t="s">
        <v>11</v>
      </c>
      <c r="R8" s="14" t="s">
        <v>11</v>
      </c>
      <c r="S8" s="14" t="s">
        <v>11</v>
      </c>
      <c r="T8" s="14" t="s">
        <v>11</v>
      </c>
      <c r="U8" s="18">
        <v>1</v>
      </c>
      <c r="V8" s="18">
        <f t="shared" ref="V8:V33" si="1">U8*100000/C8</f>
        <v>138.12154696132598</v>
      </c>
      <c r="W8" s="16" t="s">
        <v>11</v>
      </c>
      <c r="X8" s="14" t="s">
        <v>11</v>
      </c>
      <c r="Y8" s="16" t="s">
        <v>11</v>
      </c>
      <c r="Z8" s="16" t="s">
        <v>11</v>
      </c>
      <c r="AA8" s="16">
        <v>1</v>
      </c>
      <c r="AB8" s="14">
        <f t="shared" ref="AB8:AB33" si="2">AA8*100000/C8</f>
        <v>138.12154696132598</v>
      </c>
    </row>
    <row r="9" spans="1:28">
      <c r="A9" s="93" t="s">
        <v>17</v>
      </c>
      <c r="B9" s="94"/>
      <c r="C9" s="8">
        <v>284</v>
      </c>
      <c r="D9" s="8">
        <v>2016</v>
      </c>
      <c r="E9" s="20" t="s">
        <v>11</v>
      </c>
      <c r="F9" s="22" t="s">
        <v>11</v>
      </c>
      <c r="G9" s="22" t="s">
        <v>11</v>
      </c>
      <c r="H9" s="22" t="s">
        <v>11</v>
      </c>
      <c r="I9" s="15" t="s">
        <v>11</v>
      </c>
      <c r="J9" s="15" t="s">
        <v>11</v>
      </c>
      <c r="K9" s="19" t="s">
        <v>11</v>
      </c>
      <c r="L9" s="22" t="s">
        <v>11</v>
      </c>
      <c r="M9" s="19" t="s">
        <v>11</v>
      </c>
      <c r="N9" s="17" t="s">
        <v>11</v>
      </c>
      <c r="O9" s="17" t="s">
        <v>11</v>
      </c>
      <c r="P9" s="22" t="s">
        <v>11</v>
      </c>
      <c r="Q9" s="14" t="s">
        <v>11</v>
      </c>
      <c r="R9" s="14" t="s">
        <v>11</v>
      </c>
      <c r="S9" s="16"/>
      <c r="T9" s="14" t="s">
        <v>11</v>
      </c>
      <c r="U9" s="18" t="s">
        <v>11</v>
      </c>
      <c r="V9" s="18" t="s">
        <v>11</v>
      </c>
      <c r="W9" s="16" t="s">
        <v>11</v>
      </c>
      <c r="X9" s="14" t="s">
        <v>11</v>
      </c>
      <c r="Y9" s="16" t="s">
        <v>11</v>
      </c>
      <c r="Z9" s="16" t="s">
        <v>11</v>
      </c>
      <c r="AA9" s="17" t="s">
        <v>11</v>
      </c>
      <c r="AB9" s="14" t="s">
        <v>11</v>
      </c>
    </row>
    <row r="10" spans="1:28">
      <c r="A10" s="93" t="s">
        <v>18</v>
      </c>
      <c r="B10" s="94"/>
      <c r="C10" s="8">
        <v>353</v>
      </c>
      <c r="D10" s="8">
        <v>1784</v>
      </c>
      <c r="E10" s="19">
        <v>1</v>
      </c>
      <c r="F10" s="14">
        <v>54.824561403508774</v>
      </c>
      <c r="G10" s="19" t="s">
        <v>11</v>
      </c>
      <c r="H10" s="14" t="s">
        <v>11</v>
      </c>
      <c r="I10" s="15">
        <v>1</v>
      </c>
      <c r="J10" s="15">
        <f t="shared" si="0"/>
        <v>56.053811659192824</v>
      </c>
      <c r="K10" s="19">
        <v>1</v>
      </c>
      <c r="L10" s="14">
        <v>54.824561403508774</v>
      </c>
      <c r="M10" s="19" t="s">
        <v>11</v>
      </c>
      <c r="N10" s="17" t="s">
        <v>11</v>
      </c>
      <c r="O10" s="19">
        <v>1</v>
      </c>
      <c r="P10" s="14">
        <f>O10*100000/D10</f>
        <v>56.053811659192824</v>
      </c>
      <c r="Q10" s="14" t="s">
        <v>11</v>
      </c>
      <c r="R10" s="14" t="s">
        <v>11</v>
      </c>
      <c r="S10" s="16">
        <v>1</v>
      </c>
      <c r="T10" s="14">
        <f>S10*100000/C10</f>
        <v>283.28611898016999</v>
      </c>
      <c r="U10" s="18" t="s">
        <v>11</v>
      </c>
      <c r="V10" s="18" t="s">
        <v>11</v>
      </c>
      <c r="W10" s="20" t="s">
        <v>11</v>
      </c>
      <c r="X10" s="22" t="s">
        <v>11</v>
      </c>
      <c r="Y10" s="20">
        <v>1</v>
      </c>
      <c r="Z10" s="14">
        <f t="shared" ref="Z10:Z37" si="3">Y10*100000/C10</f>
        <v>283.28611898016999</v>
      </c>
      <c r="AA10" s="20" t="s">
        <v>11</v>
      </c>
      <c r="AB10" s="14" t="s">
        <v>11</v>
      </c>
    </row>
    <row r="11" spans="1:28">
      <c r="A11" s="93" t="s">
        <v>19</v>
      </c>
      <c r="B11" s="94"/>
      <c r="C11" s="8">
        <v>1193</v>
      </c>
      <c r="D11" s="8">
        <v>7930</v>
      </c>
      <c r="E11" s="16">
        <v>2</v>
      </c>
      <c r="F11" s="14">
        <v>25.776517592473258</v>
      </c>
      <c r="G11" s="16">
        <v>2</v>
      </c>
      <c r="H11" s="14">
        <f>G11*100000/D11</f>
        <v>25.220680958385877</v>
      </c>
      <c r="I11" s="15">
        <v>1</v>
      </c>
      <c r="J11" s="15">
        <f t="shared" si="0"/>
        <v>12.610340479192939</v>
      </c>
      <c r="K11" s="17">
        <v>2</v>
      </c>
      <c r="L11" s="14">
        <v>25.776517592473258</v>
      </c>
      <c r="M11" s="17">
        <v>2</v>
      </c>
      <c r="N11" s="14">
        <f t="shared" ref="N11:N37" si="4">M11*100000/D11</f>
        <v>25.220680958385877</v>
      </c>
      <c r="O11" s="17">
        <v>1</v>
      </c>
      <c r="P11" s="14">
        <f>O11*100000/D11</f>
        <v>12.610340479192939</v>
      </c>
      <c r="Q11" s="14" t="s">
        <v>11</v>
      </c>
      <c r="R11" s="14" t="s">
        <v>11</v>
      </c>
      <c r="S11" s="16">
        <v>2</v>
      </c>
      <c r="T11" s="14">
        <f>S11*100000/C11</f>
        <v>167.64459346186086</v>
      </c>
      <c r="U11" s="18">
        <v>1</v>
      </c>
      <c r="V11" s="21">
        <f t="shared" si="1"/>
        <v>83.822296730930432</v>
      </c>
      <c r="W11" s="16" t="s">
        <v>11</v>
      </c>
      <c r="X11" s="14" t="s">
        <v>11</v>
      </c>
      <c r="Y11" s="16">
        <v>2</v>
      </c>
      <c r="Z11" s="14">
        <f t="shared" si="3"/>
        <v>167.64459346186086</v>
      </c>
      <c r="AA11" s="16">
        <v>1</v>
      </c>
      <c r="AB11" s="14">
        <f t="shared" si="2"/>
        <v>83.822296730930432</v>
      </c>
    </row>
    <row r="12" spans="1:28">
      <c r="A12" s="93" t="s">
        <v>20</v>
      </c>
      <c r="B12" s="94"/>
      <c r="C12" s="8">
        <v>2056</v>
      </c>
      <c r="D12" s="8">
        <v>12327</v>
      </c>
      <c r="E12" s="16" t="s">
        <v>11</v>
      </c>
      <c r="F12" s="14" t="s">
        <v>11</v>
      </c>
      <c r="G12" s="16">
        <v>1</v>
      </c>
      <c r="H12" s="14">
        <f>G12*100000/D12</f>
        <v>8.112273870365863</v>
      </c>
      <c r="I12" s="15">
        <v>1</v>
      </c>
      <c r="J12" s="23">
        <f t="shared" si="0"/>
        <v>8.112273870365863</v>
      </c>
      <c r="K12" s="17" t="s">
        <v>11</v>
      </c>
      <c r="L12" s="14" t="s">
        <v>11</v>
      </c>
      <c r="M12" s="17">
        <v>1</v>
      </c>
      <c r="N12" s="14">
        <f t="shared" si="4"/>
        <v>8.112273870365863</v>
      </c>
      <c r="O12" s="17">
        <v>1</v>
      </c>
      <c r="P12" s="14">
        <f>O12*100000/D12</f>
        <v>8.112273870365863</v>
      </c>
      <c r="Q12" s="14" t="s">
        <v>11</v>
      </c>
      <c r="R12" s="14" t="s">
        <v>11</v>
      </c>
      <c r="S12" s="14" t="s">
        <v>11</v>
      </c>
      <c r="T12" s="14" t="s">
        <v>11</v>
      </c>
      <c r="U12" s="18" t="s">
        <v>11</v>
      </c>
      <c r="V12" s="18" t="s">
        <v>11</v>
      </c>
      <c r="W12" s="17">
        <v>2</v>
      </c>
      <c r="X12" s="14">
        <v>93.720712277413313</v>
      </c>
      <c r="Y12" s="17" t="s">
        <v>11</v>
      </c>
      <c r="Z12" s="16" t="s">
        <v>11</v>
      </c>
      <c r="AA12" s="17" t="s">
        <v>11</v>
      </c>
      <c r="AB12" s="14" t="s">
        <v>11</v>
      </c>
    </row>
    <row r="13" spans="1:28">
      <c r="A13" s="93" t="s">
        <v>21</v>
      </c>
      <c r="B13" s="94"/>
      <c r="C13" s="8">
        <v>642</v>
      </c>
      <c r="D13" s="8">
        <v>3725</v>
      </c>
      <c r="E13" s="20" t="s">
        <v>11</v>
      </c>
      <c r="F13" s="22" t="s">
        <v>11</v>
      </c>
      <c r="G13" s="14" t="s">
        <v>11</v>
      </c>
      <c r="H13" s="14" t="s">
        <v>11</v>
      </c>
      <c r="I13" s="15" t="s">
        <v>11</v>
      </c>
      <c r="J13" s="15" t="s">
        <v>11</v>
      </c>
      <c r="K13" s="19" t="s">
        <v>11</v>
      </c>
      <c r="L13" s="22" t="s">
        <v>11</v>
      </c>
      <c r="M13" s="19" t="s">
        <v>11</v>
      </c>
      <c r="N13" s="17" t="s">
        <v>11</v>
      </c>
      <c r="O13" s="19" t="s">
        <v>11</v>
      </c>
      <c r="P13" s="14" t="s">
        <v>11</v>
      </c>
      <c r="Q13" s="16">
        <v>1</v>
      </c>
      <c r="R13" s="14">
        <v>140.64697609001408</v>
      </c>
      <c r="S13" s="14" t="s">
        <v>11</v>
      </c>
      <c r="T13" s="14" t="s">
        <v>11</v>
      </c>
      <c r="U13" s="18" t="s">
        <v>11</v>
      </c>
      <c r="V13" s="18" t="s">
        <v>11</v>
      </c>
      <c r="W13" s="20">
        <v>1</v>
      </c>
      <c r="X13" s="22">
        <v>140.64697609001408</v>
      </c>
      <c r="Y13" s="20" t="s">
        <v>11</v>
      </c>
      <c r="Z13" s="16" t="s">
        <v>11</v>
      </c>
      <c r="AA13" s="19" t="s">
        <v>11</v>
      </c>
      <c r="AB13" s="14" t="s">
        <v>11</v>
      </c>
    </row>
    <row r="14" spans="1:28">
      <c r="A14" s="93" t="s">
        <v>22</v>
      </c>
      <c r="B14" s="94"/>
      <c r="C14" s="8">
        <v>451</v>
      </c>
      <c r="D14" s="8">
        <v>2887</v>
      </c>
      <c r="E14" s="20" t="s">
        <v>11</v>
      </c>
      <c r="F14" s="22" t="s">
        <v>11</v>
      </c>
      <c r="G14" s="14" t="s">
        <v>11</v>
      </c>
      <c r="H14" s="14" t="s">
        <v>11</v>
      </c>
      <c r="I14" s="15" t="s">
        <v>11</v>
      </c>
      <c r="J14" s="15" t="s">
        <v>11</v>
      </c>
      <c r="K14" s="19" t="s">
        <v>11</v>
      </c>
      <c r="L14" s="22" t="s">
        <v>11</v>
      </c>
      <c r="M14" s="19" t="s">
        <v>11</v>
      </c>
      <c r="N14" s="17" t="s">
        <v>11</v>
      </c>
      <c r="O14" s="19" t="s">
        <v>11</v>
      </c>
      <c r="P14" s="22" t="s">
        <v>11</v>
      </c>
      <c r="Q14" s="14" t="s">
        <v>11</v>
      </c>
      <c r="R14" s="14" t="s">
        <v>11</v>
      </c>
      <c r="S14" s="14" t="s">
        <v>11</v>
      </c>
      <c r="T14" s="14" t="s">
        <v>11</v>
      </c>
      <c r="U14" s="18" t="s">
        <v>11</v>
      </c>
      <c r="V14" s="18" t="s">
        <v>11</v>
      </c>
      <c r="W14" s="20" t="s">
        <v>11</v>
      </c>
      <c r="X14" s="22" t="s">
        <v>11</v>
      </c>
      <c r="Y14" s="20" t="s">
        <v>11</v>
      </c>
      <c r="Z14" s="16" t="s">
        <v>11</v>
      </c>
      <c r="AA14" s="20" t="s">
        <v>11</v>
      </c>
      <c r="AB14" s="14" t="s">
        <v>11</v>
      </c>
    </row>
    <row r="15" spans="1:28">
      <c r="A15" s="93" t="s">
        <v>23</v>
      </c>
      <c r="B15" s="94"/>
      <c r="C15" s="8">
        <v>897</v>
      </c>
      <c r="D15" s="8">
        <v>5847</v>
      </c>
      <c r="E15" s="19">
        <v>1</v>
      </c>
      <c r="F15" s="14">
        <v>18.573551263001487</v>
      </c>
      <c r="G15" s="19">
        <v>1</v>
      </c>
      <c r="H15" s="14">
        <f>G15*100000/D15</f>
        <v>17.102787754403966</v>
      </c>
      <c r="I15" s="15">
        <v>1</v>
      </c>
      <c r="J15" s="15">
        <f t="shared" si="0"/>
        <v>17.102787754403966</v>
      </c>
      <c r="K15" s="19" t="s">
        <v>11</v>
      </c>
      <c r="L15" s="22" t="s">
        <v>11</v>
      </c>
      <c r="M15" s="19">
        <v>1</v>
      </c>
      <c r="N15" s="14">
        <f t="shared" si="4"/>
        <v>17.102787754403966</v>
      </c>
      <c r="O15" s="19">
        <v>1</v>
      </c>
      <c r="P15" s="14">
        <f>O15*100000/D15</f>
        <v>17.102787754403966</v>
      </c>
      <c r="Q15" s="14" t="s">
        <v>11</v>
      </c>
      <c r="R15" s="14" t="s">
        <v>11</v>
      </c>
      <c r="S15" s="14" t="s">
        <v>11</v>
      </c>
      <c r="T15" s="14" t="s">
        <v>11</v>
      </c>
      <c r="U15" s="18" t="s">
        <v>11</v>
      </c>
      <c r="V15" s="18" t="s">
        <v>11</v>
      </c>
      <c r="W15" s="16" t="s">
        <v>11</v>
      </c>
      <c r="X15" s="22" t="s">
        <v>11</v>
      </c>
      <c r="Y15" s="16" t="s">
        <v>11</v>
      </c>
      <c r="Z15" s="16" t="s">
        <v>11</v>
      </c>
      <c r="AA15" s="16">
        <v>1</v>
      </c>
      <c r="AB15" s="14">
        <f t="shared" si="2"/>
        <v>111.48272017837235</v>
      </c>
    </row>
    <row r="16" spans="1:28">
      <c r="A16" s="93" t="s">
        <v>24</v>
      </c>
      <c r="B16" s="94"/>
      <c r="C16" s="8">
        <v>345</v>
      </c>
      <c r="D16" s="8">
        <v>2360</v>
      </c>
      <c r="E16" s="16" t="s">
        <v>11</v>
      </c>
      <c r="F16" s="14" t="s">
        <v>11</v>
      </c>
      <c r="G16" s="16" t="s">
        <v>11</v>
      </c>
      <c r="H16" s="14" t="s">
        <v>11</v>
      </c>
      <c r="I16" s="15" t="s">
        <v>11</v>
      </c>
      <c r="J16" s="15" t="s">
        <v>11</v>
      </c>
      <c r="K16" s="17" t="s">
        <v>11</v>
      </c>
      <c r="L16" s="14" t="s">
        <v>11</v>
      </c>
      <c r="M16" s="17" t="s">
        <v>11</v>
      </c>
      <c r="N16" s="17" t="s">
        <v>11</v>
      </c>
      <c r="O16" s="17" t="s">
        <v>11</v>
      </c>
      <c r="P16" s="14" t="s">
        <v>11</v>
      </c>
      <c r="Q16" s="14" t="s">
        <v>11</v>
      </c>
      <c r="R16" s="14" t="s">
        <v>11</v>
      </c>
      <c r="S16" s="16"/>
      <c r="T16" s="14" t="s">
        <v>11</v>
      </c>
      <c r="U16" s="18" t="s">
        <v>11</v>
      </c>
      <c r="V16" s="18" t="s">
        <v>11</v>
      </c>
      <c r="W16" s="20" t="s">
        <v>11</v>
      </c>
      <c r="X16" s="22" t="s">
        <v>11</v>
      </c>
      <c r="Y16" s="20" t="s">
        <v>11</v>
      </c>
      <c r="Z16" s="16" t="s">
        <v>11</v>
      </c>
      <c r="AA16" s="17" t="s">
        <v>11</v>
      </c>
      <c r="AB16" s="14" t="s">
        <v>11</v>
      </c>
    </row>
    <row r="17" spans="1:28">
      <c r="A17" s="93" t="s">
        <v>25</v>
      </c>
      <c r="B17" s="94"/>
      <c r="C17" s="8">
        <v>1022</v>
      </c>
      <c r="D17" s="8">
        <v>6127</v>
      </c>
      <c r="E17" s="20" t="s">
        <v>11</v>
      </c>
      <c r="F17" s="14" t="s">
        <v>11</v>
      </c>
      <c r="G17" s="16">
        <v>1</v>
      </c>
      <c r="H17" s="14">
        <f>G17*100000/D17</f>
        <v>16.321201240411295</v>
      </c>
      <c r="I17" s="15">
        <v>1</v>
      </c>
      <c r="J17" s="15">
        <f t="shared" si="0"/>
        <v>16.321201240411295</v>
      </c>
      <c r="K17" s="19" t="s">
        <v>11</v>
      </c>
      <c r="L17" s="14" t="s">
        <v>11</v>
      </c>
      <c r="M17" s="19">
        <v>1</v>
      </c>
      <c r="N17" s="14">
        <f t="shared" si="4"/>
        <v>16.321201240411295</v>
      </c>
      <c r="O17" s="19">
        <v>1</v>
      </c>
      <c r="P17" s="14">
        <f>O17*100000/D17</f>
        <v>16.321201240411295</v>
      </c>
      <c r="Q17" s="22" t="s">
        <v>11</v>
      </c>
      <c r="R17" s="14" t="s">
        <v>11</v>
      </c>
      <c r="S17" s="16">
        <v>1</v>
      </c>
      <c r="T17" s="14">
        <f>S17*100000/C17</f>
        <v>97.847358121330728</v>
      </c>
      <c r="U17" s="18">
        <v>3</v>
      </c>
      <c r="V17" s="18">
        <f t="shared" si="1"/>
        <v>293.54207436399219</v>
      </c>
      <c r="W17" s="20" t="s">
        <v>11</v>
      </c>
      <c r="X17" s="14" t="s">
        <v>11</v>
      </c>
      <c r="Y17" s="20">
        <v>1</v>
      </c>
      <c r="Z17" s="14">
        <f t="shared" si="3"/>
        <v>97.847358121330728</v>
      </c>
      <c r="AA17" s="20">
        <v>2</v>
      </c>
      <c r="AB17" s="14">
        <f t="shared" si="2"/>
        <v>195.69471624266146</v>
      </c>
    </row>
    <row r="18" spans="1:28">
      <c r="A18" s="93" t="s">
        <v>26</v>
      </c>
      <c r="B18" s="94"/>
      <c r="C18" s="8">
        <v>1441</v>
      </c>
      <c r="D18" s="8">
        <v>7952</v>
      </c>
      <c r="E18" s="16" t="s">
        <v>11</v>
      </c>
      <c r="F18" s="14" t="s">
        <v>11</v>
      </c>
      <c r="G18" s="14" t="s">
        <v>11</v>
      </c>
      <c r="H18" s="14" t="s">
        <v>11</v>
      </c>
      <c r="I18" s="15">
        <v>1</v>
      </c>
      <c r="J18" s="15">
        <f t="shared" si="0"/>
        <v>12.575452716297788</v>
      </c>
      <c r="K18" s="19" t="s">
        <v>11</v>
      </c>
      <c r="L18" s="14" t="s">
        <v>11</v>
      </c>
      <c r="M18" s="19" t="s">
        <v>11</v>
      </c>
      <c r="N18" s="17" t="s">
        <v>11</v>
      </c>
      <c r="O18" s="19">
        <v>1</v>
      </c>
      <c r="P18" s="14">
        <f>O18*100000/D18</f>
        <v>12.575452716297788</v>
      </c>
      <c r="Q18" s="22" t="s">
        <v>11</v>
      </c>
      <c r="R18" s="14" t="s">
        <v>11</v>
      </c>
      <c r="S18" s="16">
        <v>1</v>
      </c>
      <c r="T18" s="14">
        <f>S18*100000/C18</f>
        <v>69.396252602359468</v>
      </c>
      <c r="U18" s="18" t="s">
        <v>11</v>
      </c>
      <c r="V18" s="18" t="s">
        <v>11</v>
      </c>
      <c r="W18" s="20" t="s">
        <v>11</v>
      </c>
      <c r="X18" s="14" t="s">
        <v>11</v>
      </c>
      <c r="Y18" s="20">
        <v>1</v>
      </c>
      <c r="Z18" s="14">
        <f t="shared" si="3"/>
        <v>69.396252602359468</v>
      </c>
      <c r="AA18" s="20" t="s">
        <v>11</v>
      </c>
      <c r="AB18" s="14" t="s">
        <v>11</v>
      </c>
    </row>
    <row r="19" spans="1:28">
      <c r="A19" s="93" t="s">
        <v>27</v>
      </c>
      <c r="B19" s="94"/>
      <c r="C19" s="8">
        <v>398</v>
      </c>
      <c r="D19" s="8">
        <v>2452</v>
      </c>
      <c r="E19" s="20" t="s">
        <v>11</v>
      </c>
      <c r="F19" s="22" t="s">
        <v>11</v>
      </c>
      <c r="G19" s="14" t="s">
        <v>11</v>
      </c>
      <c r="H19" s="14" t="s">
        <v>11</v>
      </c>
      <c r="I19" s="15" t="s">
        <v>11</v>
      </c>
      <c r="J19" s="15" t="s">
        <v>11</v>
      </c>
      <c r="K19" s="19">
        <v>1</v>
      </c>
      <c r="L19" s="22">
        <v>41.459369817578775</v>
      </c>
      <c r="M19" s="19" t="s">
        <v>11</v>
      </c>
      <c r="N19" s="19" t="s">
        <v>11</v>
      </c>
      <c r="O19" s="19" t="s">
        <v>11</v>
      </c>
      <c r="P19" s="14" t="s">
        <v>11</v>
      </c>
      <c r="Q19" s="22" t="s">
        <v>11</v>
      </c>
      <c r="R19" s="22" t="s">
        <v>11</v>
      </c>
      <c r="S19" s="14" t="s">
        <v>11</v>
      </c>
      <c r="T19" s="14" t="s">
        <v>11</v>
      </c>
      <c r="U19" s="18" t="s">
        <v>11</v>
      </c>
      <c r="V19" s="18" t="s">
        <v>11</v>
      </c>
      <c r="W19" s="20" t="s">
        <v>11</v>
      </c>
      <c r="X19" s="22" t="s">
        <v>11</v>
      </c>
      <c r="Y19" s="20" t="s">
        <v>11</v>
      </c>
      <c r="Z19" s="16" t="s">
        <v>11</v>
      </c>
      <c r="AA19" s="19" t="s">
        <v>11</v>
      </c>
      <c r="AB19" s="14" t="s">
        <v>11</v>
      </c>
    </row>
    <row r="20" spans="1:28">
      <c r="A20" s="93" t="s">
        <v>28</v>
      </c>
      <c r="B20" s="94"/>
      <c r="C20" s="8">
        <v>1306</v>
      </c>
      <c r="D20" s="8">
        <v>7603</v>
      </c>
      <c r="E20" s="20" t="s">
        <v>11</v>
      </c>
      <c r="F20" s="22" t="s">
        <v>11</v>
      </c>
      <c r="G20" s="14" t="s">
        <v>11</v>
      </c>
      <c r="H20" s="14" t="s">
        <v>11</v>
      </c>
      <c r="I20" s="15" t="s">
        <v>11</v>
      </c>
      <c r="J20" s="15" t="s">
        <v>11</v>
      </c>
      <c r="K20" s="19" t="s">
        <v>11</v>
      </c>
      <c r="L20" s="22" t="s">
        <v>11</v>
      </c>
      <c r="M20" s="19" t="s">
        <v>11</v>
      </c>
      <c r="N20" s="19" t="s">
        <v>11</v>
      </c>
      <c r="O20" s="19" t="s">
        <v>11</v>
      </c>
      <c r="P20" s="22" t="s">
        <v>11</v>
      </c>
      <c r="Q20" s="22" t="s">
        <v>11</v>
      </c>
      <c r="R20" s="22" t="s">
        <v>11</v>
      </c>
      <c r="S20" s="14" t="s">
        <v>11</v>
      </c>
      <c r="T20" s="14" t="s">
        <v>11</v>
      </c>
      <c r="U20" s="18" t="s">
        <v>11</v>
      </c>
      <c r="V20" s="18" t="s">
        <v>11</v>
      </c>
      <c r="W20" s="20" t="s">
        <v>11</v>
      </c>
      <c r="X20" s="22" t="s">
        <v>11</v>
      </c>
      <c r="Y20" s="20" t="s">
        <v>11</v>
      </c>
      <c r="Z20" s="16" t="s">
        <v>11</v>
      </c>
      <c r="AA20" s="19" t="s">
        <v>11</v>
      </c>
      <c r="AB20" s="14" t="s">
        <v>11</v>
      </c>
    </row>
    <row r="21" spans="1:28">
      <c r="A21" s="93" t="s">
        <v>29</v>
      </c>
      <c r="B21" s="94"/>
      <c r="C21" s="8">
        <v>808</v>
      </c>
      <c r="D21" s="8">
        <v>4553</v>
      </c>
      <c r="E21" s="20" t="s">
        <v>11</v>
      </c>
      <c r="F21" s="22" t="s">
        <v>11</v>
      </c>
      <c r="G21" s="14" t="s">
        <v>11</v>
      </c>
      <c r="H21" s="14" t="s">
        <v>11</v>
      </c>
      <c r="I21" s="15">
        <v>1</v>
      </c>
      <c r="J21" s="15">
        <f t="shared" si="0"/>
        <v>21.963540522732263</v>
      </c>
      <c r="K21" s="19" t="s">
        <v>11</v>
      </c>
      <c r="L21" s="14" t="s">
        <v>11</v>
      </c>
      <c r="M21" s="19" t="s">
        <v>11</v>
      </c>
      <c r="N21" s="19" t="s">
        <v>11</v>
      </c>
      <c r="O21" s="19">
        <v>1</v>
      </c>
      <c r="P21" s="14">
        <f>O21*100000/D21</f>
        <v>21.963540522732263</v>
      </c>
      <c r="Q21" s="22" t="s">
        <v>11</v>
      </c>
      <c r="R21" s="14" t="s">
        <v>11</v>
      </c>
      <c r="S21" s="14" t="s">
        <v>11</v>
      </c>
      <c r="T21" s="14" t="s">
        <v>11</v>
      </c>
      <c r="U21" s="18" t="s">
        <v>11</v>
      </c>
      <c r="V21" s="18" t="s">
        <v>11</v>
      </c>
      <c r="W21" s="20" t="s">
        <v>11</v>
      </c>
      <c r="X21" s="14" t="s">
        <v>11</v>
      </c>
      <c r="Y21" s="20" t="s">
        <v>11</v>
      </c>
      <c r="Z21" s="16" t="s">
        <v>11</v>
      </c>
      <c r="AA21" s="20" t="s">
        <v>11</v>
      </c>
      <c r="AB21" s="14" t="s">
        <v>11</v>
      </c>
    </row>
    <row r="22" spans="1:28">
      <c r="A22" s="93" t="s">
        <v>30</v>
      </c>
      <c r="B22" s="94"/>
      <c r="C22" s="8">
        <v>913</v>
      </c>
      <c r="D22" s="8">
        <v>5114</v>
      </c>
      <c r="E22" s="16">
        <v>1</v>
      </c>
      <c r="F22" s="14">
        <v>19.512195121951219</v>
      </c>
      <c r="G22" s="14" t="s">
        <v>11</v>
      </c>
      <c r="H22" s="14" t="s">
        <v>11</v>
      </c>
      <c r="I22" s="15">
        <v>3</v>
      </c>
      <c r="J22" s="15">
        <f t="shared" si="0"/>
        <v>58.662495111458739</v>
      </c>
      <c r="K22" s="19">
        <v>1</v>
      </c>
      <c r="L22" s="22">
        <v>19.512195121951219</v>
      </c>
      <c r="M22" s="19" t="s">
        <v>11</v>
      </c>
      <c r="N22" s="19" t="s">
        <v>11</v>
      </c>
      <c r="O22" s="19">
        <v>2</v>
      </c>
      <c r="P22" s="14">
        <f>O22*100000/D22</f>
        <v>39.108330074305826</v>
      </c>
      <c r="Q22" s="19">
        <v>1</v>
      </c>
      <c r="R22" s="22">
        <v>102.24948875255623</v>
      </c>
      <c r="S22" s="14" t="s">
        <v>11</v>
      </c>
      <c r="T22" s="14" t="s">
        <v>11</v>
      </c>
      <c r="U22" s="18">
        <v>1</v>
      </c>
      <c r="V22" s="18">
        <f t="shared" si="1"/>
        <v>109.5290251916758</v>
      </c>
      <c r="W22" s="20">
        <v>1</v>
      </c>
      <c r="X22" s="14">
        <v>102.24948875255623</v>
      </c>
      <c r="Y22" s="20" t="s">
        <v>11</v>
      </c>
      <c r="Z22" s="16" t="s">
        <v>11</v>
      </c>
      <c r="AA22" s="20">
        <v>1</v>
      </c>
      <c r="AB22" s="14">
        <f t="shared" si="2"/>
        <v>109.5290251916758</v>
      </c>
    </row>
    <row r="23" spans="1:28">
      <c r="A23" s="93" t="s">
        <v>31</v>
      </c>
      <c r="B23" s="94"/>
      <c r="C23" s="8">
        <v>405</v>
      </c>
      <c r="D23" s="8">
        <v>2481</v>
      </c>
      <c r="E23" s="20" t="s">
        <v>11</v>
      </c>
      <c r="F23" s="22" t="s">
        <v>11</v>
      </c>
      <c r="G23" s="14" t="s">
        <v>11</v>
      </c>
      <c r="H23" s="14" t="s">
        <v>11</v>
      </c>
      <c r="I23" s="15" t="s">
        <v>11</v>
      </c>
      <c r="J23" s="15" t="s">
        <v>11</v>
      </c>
      <c r="K23" s="19" t="s">
        <v>11</v>
      </c>
      <c r="L23" s="22" t="s">
        <v>11</v>
      </c>
      <c r="M23" s="19" t="s">
        <v>11</v>
      </c>
      <c r="N23" s="19" t="s">
        <v>11</v>
      </c>
      <c r="O23" s="19" t="s">
        <v>11</v>
      </c>
      <c r="P23" s="22" t="s">
        <v>11</v>
      </c>
      <c r="Q23" s="22" t="s">
        <v>11</v>
      </c>
      <c r="R23" s="14" t="s">
        <v>11</v>
      </c>
      <c r="S23" s="14" t="s">
        <v>11</v>
      </c>
      <c r="T23" s="14" t="s">
        <v>11</v>
      </c>
      <c r="U23" s="18" t="s">
        <v>11</v>
      </c>
      <c r="V23" s="18" t="s">
        <v>11</v>
      </c>
      <c r="W23" s="20" t="s">
        <v>11</v>
      </c>
      <c r="X23" s="14" t="s">
        <v>11</v>
      </c>
      <c r="Y23" s="20" t="s">
        <v>11</v>
      </c>
      <c r="Z23" s="16" t="s">
        <v>11</v>
      </c>
      <c r="AA23" s="20" t="s">
        <v>11</v>
      </c>
      <c r="AB23" s="14" t="s">
        <v>11</v>
      </c>
    </row>
    <row r="24" spans="1:28">
      <c r="A24" s="93" t="s">
        <v>32</v>
      </c>
      <c r="B24" s="94"/>
      <c r="C24" s="8">
        <v>1044</v>
      </c>
      <c r="D24" s="8">
        <v>6069</v>
      </c>
      <c r="E24" s="20" t="s">
        <v>11</v>
      </c>
      <c r="F24" s="14" t="s">
        <v>11</v>
      </c>
      <c r="G24" s="14" t="s">
        <v>11</v>
      </c>
      <c r="H24" s="14" t="s">
        <v>11</v>
      </c>
      <c r="I24" s="15" t="s">
        <v>11</v>
      </c>
      <c r="J24" s="15" t="s">
        <v>11</v>
      </c>
      <c r="K24" s="19" t="s">
        <v>11</v>
      </c>
      <c r="L24" s="14" t="s">
        <v>11</v>
      </c>
      <c r="M24" s="19" t="s">
        <v>11</v>
      </c>
      <c r="N24" s="19" t="s">
        <v>11</v>
      </c>
      <c r="O24" s="19" t="s">
        <v>11</v>
      </c>
      <c r="P24" s="14" t="s">
        <v>11</v>
      </c>
      <c r="Q24" s="22" t="s">
        <v>11</v>
      </c>
      <c r="R24" s="22" t="s">
        <v>11</v>
      </c>
      <c r="S24" s="14" t="s">
        <v>11</v>
      </c>
      <c r="T24" s="14" t="s">
        <v>11</v>
      </c>
      <c r="U24" s="18" t="s">
        <v>11</v>
      </c>
      <c r="V24" s="18" t="s">
        <v>11</v>
      </c>
      <c r="W24" s="16" t="s">
        <v>11</v>
      </c>
      <c r="X24" s="22" t="s">
        <v>11</v>
      </c>
      <c r="Y24" s="16" t="s">
        <v>11</v>
      </c>
      <c r="Z24" s="16" t="s">
        <v>11</v>
      </c>
      <c r="AA24" s="19" t="s">
        <v>11</v>
      </c>
      <c r="AB24" s="14" t="s">
        <v>11</v>
      </c>
    </row>
    <row r="25" spans="1:28">
      <c r="A25" s="93" t="s">
        <v>33</v>
      </c>
      <c r="B25" s="94"/>
      <c r="C25" s="8">
        <v>1041</v>
      </c>
      <c r="D25" s="8">
        <v>6481</v>
      </c>
      <c r="E25" s="20" t="s">
        <v>11</v>
      </c>
      <c r="F25" s="22" t="s">
        <v>11</v>
      </c>
      <c r="G25" s="14" t="s">
        <v>11</v>
      </c>
      <c r="H25" s="14" t="s">
        <v>11</v>
      </c>
      <c r="I25" s="15" t="s">
        <v>11</v>
      </c>
      <c r="J25" s="15" t="s">
        <v>11</v>
      </c>
      <c r="K25" s="19" t="s">
        <v>11</v>
      </c>
      <c r="L25" s="22" t="s">
        <v>11</v>
      </c>
      <c r="M25" s="19" t="s">
        <v>11</v>
      </c>
      <c r="N25" s="19" t="s">
        <v>11</v>
      </c>
      <c r="O25" s="19" t="s">
        <v>11</v>
      </c>
      <c r="P25" s="14" t="s">
        <v>11</v>
      </c>
      <c r="Q25" s="22" t="s">
        <v>11</v>
      </c>
      <c r="R25" s="22" t="s">
        <v>11</v>
      </c>
      <c r="S25" s="16" t="s">
        <v>11</v>
      </c>
      <c r="T25" s="14" t="s">
        <v>11</v>
      </c>
      <c r="U25" s="18" t="s">
        <v>11</v>
      </c>
      <c r="V25" s="18" t="s">
        <v>11</v>
      </c>
      <c r="W25" s="16" t="s">
        <v>11</v>
      </c>
      <c r="X25" s="22" t="s">
        <v>11</v>
      </c>
      <c r="Y25" s="16" t="s">
        <v>11</v>
      </c>
      <c r="Z25" s="16" t="s">
        <v>11</v>
      </c>
      <c r="AA25" s="19" t="s">
        <v>11</v>
      </c>
      <c r="AB25" s="14" t="s">
        <v>11</v>
      </c>
    </row>
    <row r="26" spans="1:28">
      <c r="A26" s="93" t="s">
        <v>34</v>
      </c>
      <c r="B26" s="94"/>
      <c r="C26" s="8">
        <v>1243</v>
      </c>
      <c r="D26" s="8">
        <v>8141</v>
      </c>
      <c r="E26" s="16">
        <v>1</v>
      </c>
      <c r="F26" s="14">
        <v>12.504689258471927</v>
      </c>
      <c r="G26" s="14" t="s">
        <v>11</v>
      </c>
      <c r="H26" s="14" t="s">
        <v>11</v>
      </c>
      <c r="I26" s="15">
        <v>1</v>
      </c>
      <c r="J26" s="15">
        <f t="shared" si="0"/>
        <v>12.283503255128362</v>
      </c>
      <c r="K26" s="17" t="s">
        <v>11</v>
      </c>
      <c r="L26" s="14" t="s">
        <v>11</v>
      </c>
      <c r="M26" s="17" t="s">
        <v>11</v>
      </c>
      <c r="N26" s="19" t="s">
        <v>11</v>
      </c>
      <c r="O26" s="17">
        <v>1</v>
      </c>
      <c r="P26" s="14">
        <f>O26*100000/D26</f>
        <v>12.283503255128362</v>
      </c>
      <c r="Q26" s="14" t="s">
        <v>11</v>
      </c>
      <c r="R26" s="14" t="s">
        <v>11</v>
      </c>
      <c r="S26" s="16">
        <v>2</v>
      </c>
      <c r="T26" s="14">
        <f>S26*100000/C26</f>
        <v>160.90104585679808</v>
      </c>
      <c r="U26" s="18" t="s">
        <v>11</v>
      </c>
      <c r="V26" s="18" t="s">
        <v>11</v>
      </c>
      <c r="W26" s="17" t="s">
        <v>11</v>
      </c>
      <c r="X26" s="14" t="s">
        <v>11</v>
      </c>
      <c r="Y26" s="17">
        <v>2</v>
      </c>
      <c r="Z26" s="14">
        <f t="shared" si="3"/>
        <v>160.90104585679808</v>
      </c>
      <c r="AA26" s="17">
        <v>1</v>
      </c>
      <c r="AB26" s="14">
        <f t="shared" si="2"/>
        <v>80.450522928399039</v>
      </c>
    </row>
    <row r="27" spans="1:28">
      <c r="A27" s="93" t="s">
        <v>35</v>
      </c>
      <c r="B27" s="94"/>
      <c r="C27" s="16">
        <v>10320</v>
      </c>
      <c r="D27" s="15">
        <v>63098</v>
      </c>
      <c r="E27" s="20">
        <v>3</v>
      </c>
      <c r="F27" s="14">
        <v>4.266697007623165</v>
      </c>
      <c r="G27" s="17">
        <v>5</v>
      </c>
      <c r="H27" s="14">
        <f>G27*100000/D27</f>
        <v>7.9241814320580684</v>
      </c>
      <c r="I27" s="15">
        <v>9</v>
      </c>
      <c r="J27" s="15">
        <f t="shared" si="0"/>
        <v>14.263526577704523</v>
      </c>
      <c r="K27" s="19">
        <v>5</v>
      </c>
      <c r="L27" s="14">
        <v>7.1111616793719419</v>
      </c>
      <c r="M27" s="19">
        <v>7</v>
      </c>
      <c r="N27" s="14">
        <f t="shared" si="4"/>
        <v>11.093854004881296</v>
      </c>
      <c r="O27" s="19">
        <v>8</v>
      </c>
      <c r="P27" s="14">
        <f>O27*100000/D27</f>
        <v>12.678690291292909</v>
      </c>
      <c r="Q27" s="19">
        <v>1</v>
      </c>
      <c r="R27" s="14">
        <v>9.5886470419023873</v>
      </c>
      <c r="S27" s="20">
        <v>3</v>
      </c>
      <c r="T27" s="14">
        <f>S27*100000/C27</f>
        <v>29.069767441860463</v>
      </c>
      <c r="U27" s="18" t="s">
        <v>11</v>
      </c>
      <c r="V27" s="18" t="s">
        <v>11</v>
      </c>
      <c r="W27" s="19">
        <v>1</v>
      </c>
      <c r="X27" s="14">
        <v>9.5886470419023873</v>
      </c>
      <c r="Y27" s="19">
        <v>4</v>
      </c>
      <c r="Z27" s="14">
        <f t="shared" si="3"/>
        <v>38.759689922480618</v>
      </c>
      <c r="AA27" s="19" t="s">
        <v>11</v>
      </c>
      <c r="AB27" s="14" t="s">
        <v>11</v>
      </c>
    </row>
    <row r="28" spans="1:28">
      <c r="A28" s="93" t="s">
        <v>36</v>
      </c>
      <c r="B28" s="94"/>
      <c r="C28" s="15">
        <v>1941</v>
      </c>
      <c r="D28" s="15">
        <v>14094</v>
      </c>
      <c r="E28" s="16">
        <v>4</v>
      </c>
      <c r="F28" s="14">
        <v>29.229082937522836</v>
      </c>
      <c r="G28" s="16">
        <v>1</v>
      </c>
      <c r="H28" s="14">
        <f>G28*100000/D28</f>
        <v>7.0952178231871716</v>
      </c>
      <c r="I28" s="15">
        <v>1</v>
      </c>
      <c r="J28" s="15">
        <f t="shared" si="0"/>
        <v>7.0952178231871716</v>
      </c>
      <c r="K28" s="17">
        <v>2</v>
      </c>
      <c r="L28" s="14">
        <v>14.614541468761418</v>
      </c>
      <c r="M28" s="17">
        <v>1</v>
      </c>
      <c r="N28" s="14">
        <f t="shared" si="4"/>
        <v>7.0952178231871716</v>
      </c>
      <c r="O28" s="17">
        <v>1</v>
      </c>
      <c r="P28" s="14">
        <f>O28*100000/D28</f>
        <v>7.0952178231871716</v>
      </c>
      <c r="Q28" s="22" t="s">
        <v>11</v>
      </c>
      <c r="R28" s="14" t="s">
        <v>11</v>
      </c>
      <c r="S28" s="16" t="s">
        <v>11</v>
      </c>
      <c r="T28" s="14" t="s">
        <v>11</v>
      </c>
      <c r="U28" s="18">
        <v>1</v>
      </c>
      <c r="V28" s="21">
        <f t="shared" si="1"/>
        <v>51.519835136527561</v>
      </c>
      <c r="W28" s="19" t="s">
        <v>11</v>
      </c>
      <c r="X28" s="14" t="s">
        <v>11</v>
      </c>
      <c r="Y28" s="19" t="s">
        <v>11</v>
      </c>
      <c r="Z28" s="16" t="s">
        <v>11</v>
      </c>
      <c r="AA28" s="19" t="s">
        <v>11</v>
      </c>
      <c r="AB28" s="14" t="s">
        <v>11</v>
      </c>
    </row>
    <row r="29" spans="1:28">
      <c r="A29" s="93" t="s">
        <v>37</v>
      </c>
      <c r="B29" s="94"/>
      <c r="C29" s="15">
        <v>283</v>
      </c>
      <c r="D29" s="15">
        <v>1529</v>
      </c>
      <c r="E29" s="16" t="s">
        <v>11</v>
      </c>
      <c r="F29" s="14" t="s">
        <v>11</v>
      </c>
      <c r="G29" s="16" t="s">
        <v>11</v>
      </c>
      <c r="H29" s="14" t="s">
        <v>11</v>
      </c>
      <c r="I29" s="15" t="s">
        <v>11</v>
      </c>
      <c r="J29" s="15" t="s">
        <v>11</v>
      </c>
      <c r="K29" s="17" t="s">
        <v>11</v>
      </c>
      <c r="L29" s="14" t="s">
        <v>11</v>
      </c>
      <c r="M29" s="17" t="s">
        <v>11</v>
      </c>
      <c r="N29" s="19" t="s">
        <v>11</v>
      </c>
      <c r="O29" s="19" t="s">
        <v>11</v>
      </c>
      <c r="P29" s="14" t="s">
        <v>11</v>
      </c>
      <c r="Q29" s="22" t="s">
        <v>11</v>
      </c>
      <c r="R29" s="22" t="s">
        <v>11</v>
      </c>
      <c r="S29" s="16" t="s">
        <v>11</v>
      </c>
      <c r="T29" s="14" t="s">
        <v>11</v>
      </c>
      <c r="U29" s="18" t="s">
        <v>11</v>
      </c>
      <c r="V29" s="18" t="s">
        <v>11</v>
      </c>
      <c r="W29" s="20" t="s">
        <v>11</v>
      </c>
      <c r="X29" s="22" t="s">
        <v>11</v>
      </c>
      <c r="Y29" s="20" t="s">
        <v>11</v>
      </c>
      <c r="Z29" s="16" t="s">
        <v>11</v>
      </c>
      <c r="AA29" s="19" t="s">
        <v>11</v>
      </c>
      <c r="AB29" s="14" t="s">
        <v>11</v>
      </c>
    </row>
    <row r="30" spans="1:28">
      <c r="A30" s="93" t="s">
        <v>38</v>
      </c>
      <c r="B30" s="94"/>
      <c r="C30" s="15">
        <v>1087</v>
      </c>
      <c r="D30" s="15">
        <v>6504</v>
      </c>
      <c r="E30" s="16" t="s">
        <v>11</v>
      </c>
      <c r="F30" s="14" t="s">
        <v>11</v>
      </c>
      <c r="G30" s="14" t="s">
        <v>11</v>
      </c>
      <c r="H30" s="14" t="s">
        <v>11</v>
      </c>
      <c r="I30" s="15" t="s">
        <v>11</v>
      </c>
      <c r="J30" s="15" t="s">
        <v>11</v>
      </c>
      <c r="K30" s="17" t="s">
        <v>11</v>
      </c>
      <c r="L30" s="14" t="s">
        <v>11</v>
      </c>
      <c r="M30" s="17" t="s">
        <v>11</v>
      </c>
      <c r="N30" s="19" t="s">
        <v>11</v>
      </c>
      <c r="O30" s="17" t="s">
        <v>11</v>
      </c>
      <c r="P30" s="14" t="s">
        <v>11</v>
      </c>
      <c r="Q30" s="22" t="s">
        <v>11</v>
      </c>
      <c r="R30" s="22" t="s">
        <v>11</v>
      </c>
      <c r="S30" s="16">
        <v>1</v>
      </c>
      <c r="T30" s="14">
        <f>S30*100000/C30</f>
        <v>91.996320147194112</v>
      </c>
      <c r="U30" s="18" t="s">
        <v>11</v>
      </c>
      <c r="V30" s="18" t="s">
        <v>11</v>
      </c>
      <c r="W30" s="20" t="s">
        <v>11</v>
      </c>
      <c r="X30" s="22" t="s">
        <v>11</v>
      </c>
      <c r="Y30" s="20">
        <v>1</v>
      </c>
      <c r="Z30" s="14">
        <f t="shared" si="3"/>
        <v>91.996320147194112</v>
      </c>
      <c r="AA30" s="20" t="s">
        <v>11</v>
      </c>
      <c r="AB30" s="14" t="s">
        <v>11</v>
      </c>
    </row>
    <row r="31" spans="1:28">
      <c r="A31" s="93" t="s">
        <v>39</v>
      </c>
      <c r="B31" s="94"/>
      <c r="C31" s="15">
        <v>1331</v>
      </c>
      <c r="D31" s="15">
        <v>10304</v>
      </c>
      <c r="E31" s="16">
        <v>2</v>
      </c>
      <c r="F31" s="14">
        <v>21.889022655138447</v>
      </c>
      <c r="G31" s="14" t="s">
        <v>11</v>
      </c>
      <c r="H31" s="14" t="s">
        <v>11</v>
      </c>
      <c r="I31" s="15">
        <v>1</v>
      </c>
      <c r="J31" s="15">
        <f t="shared" si="0"/>
        <v>9.7049689440993792</v>
      </c>
      <c r="K31" s="17">
        <v>1</v>
      </c>
      <c r="L31" s="14">
        <v>10.944511327569224</v>
      </c>
      <c r="M31" s="17" t="s">
        <v>11</v>
      </c>
      <c r="N31" s="19" t="s">
        <v>11</v>
      </c>
      <c r="O31" s="17">
        <v>1</v>
      </c>
      <c r="P31" s="14">
        <f>O31*100000/D31</f>
        <v>9.7049689440993792</v>
      </c>
      <c r="Q31" s="14" t="s">
        <v>11</v>
      </c>
      <c r="R31" s="14" t="s">
        <v>11</v>
      </c>
      <c r="S31" s="16" t="s">
        <v>11</v>
      </c>
      <c r="T31" s="14" t="s">
        <v>11</v>
      </c>
      <c r="U31" s="18">
        <v>1</v>
      </c>
      <c r="V31" s="21">
        <f t="shared" si="1"/>
        <v>75.13148009015778</v>
      </c>
      <c r="W31" s="17" t="s">
        <v>11</v>
      </c>
      <c r="X31" s="14" t="s">
        <v>11</v>
      </c>
      <c r="Y31" s="17" t="s">
        <v>11</v>
      </c>
      <c r="Z31" s="16" t="s">
        <v>11</v>
      </c>
      <c r="AA31" s="17">
        <v>1</v>
      </c>
      <c r="AB31" s="14">
        <f t="shared" si="2"/>
        <v>75.13148009015778</v>
      </c>
    </row>
    <row r="32" spans="1:28">
      <c r="A32" s="93" t="s">
        <v>40</v>
      </c>
      <c r="B32" s="94"/>
      <c r="C32" s="15">
        <v>589</v>
      </c>
      <c r="D32" s="15">
        <v>4212</v>
      </c>
      <c r="E32" s="20" t="s">
        <v>11</v>
      </c>
      <c r="F32" s="14" t="s">
        <v>11</v>
      </c>
      <c r="G32" s="14" t="s">
        <v>11</v>
      </c>
      <c r="H32" s="14" t="s">
        <v>11</v>
      </c>
      <c r="I32" s="15" t="s">
        <v>11</v>
      </c>
      <c r="J32" s="15" t="s">
        <v>11</v>
      </c>
      <c r="K32" s="19" t="s">
        <v>11</v>
      </c>
      <c r="L32" s="14" t="s">
        <v>11</v>
      </c>
      <c r="M32" s="19" t="s">
        <v>11</v>
      </c>
      <c r="N32" s="19" t="s">
        <v>11</v>
      </c>
      <c r="O32" s="19" t="s">
        <v>11</v>
      </c>
      <c r="P32" s="14" t="s">
        <v>11</v>
      </c>
      <c r="Q32" s="22" t="s">
        <v>11</v>
      </c>
      <c r="R32" s="22" t="s">
        <v>11</v>
      </c>
      <c r="S32" s="14" t="s">
        <v>11</v>
      </c>
      <c r="T32" s="14" t="s">
        <v>11</v>
      </c>
      <c r="U32" s="18" t="s">
        <v>11</v>
      </c>
      <c r="V32" s="18" t="s">
        <v>11</v>
      </c>
      <c r="W32" s="20" t="s">
        <v>11</v>
      </c>
      <c r="X32" s="20" t="s">
        <v>11</v>
      </c>
      <c r="Y32" s="16" t="s">
        <v>11</v>
      </c>
      <c r="Z32" s="16" t="s">
        <v>11</v>
      </c>
      <c r="AA32" s="20" t="s">
        <v>11</v>
      </c>
      <c r="AB32" s="14" t="s">
        <v>11</v>
      </c>
    </row>
    <row r="33" spans="1:28">
      <c r="A33" s="93" t="s">
        <v>41</v>
      </c>
      <c r="B33" s="94"/>
      <c r="C33" s="15">
        <v>1128</v>
      </c>
      <c r="D33" s="15">
        <v>7290</v>
      </c>
      <c r="E33" s="20">
        <v>3</v>
      </c>
      <c r="F33" s="14">
        <v>41.373603640877121</v>
      </c>
      <c r="G33" s="17">
        <v>3</v>
      </c>
      <c r="H33" s="14">
        <f>G33*100000/D33</f>
        <v>41.152263374485599</v>
      </c>
      <c r="I33" s="15">
        <v>4</v>
      </c>
      <c r="J33" s="15">
        <f t="shared" si="0"/>
        <v>54.869684499314126</v>
      </c>
      <c r="K33" s="19">
        <v>3</v>
      </c>
      <c r="L33" s="14">
        <v>41.373603640877121</v>
      </c>
      <c r="M33" s="19">
        <v>3</v>
      </c>
      <c r="N33" s="14">
        <f t="shared" si="4"/>
        <v>41.152263374485599</v>
      </c>
      <c r="O33" s="19">
        <v>5</v>
      </c>
      <c r="P33" s="14">
        <f>O33*100000/D33</f>
        <v>68.587105624142666</v>
      </c>
      <c r="Q33" s="22" t="s">
        <v>11</v>
      </c>
      <c r="R33" s="22" t="s">
        <v>11</v>
      </c>
      <c r="S33" s="14" t="s">
        <v>11</v>
      </c>
      <c r="T33" s="14" t="s">
        <v>11</v>
      </c>
      <c r="U33" s="18">
        <v>2</v>
      </c>
      <c r="V33" s="18">
        <f t="shared" si="1"/>
        <v>177.3049645390071</v>
      </c>
      <c r="W33" s="19">
        <v>2</v>
      </c>
      <c r="X33" s="14">
        <v>172.41379310344828</v>
      </c>
      <c r="Y33" s="19">
        <v>1</v>
      </c>
      <c r="Z33" s="14">
        <f t="shared" si="3"/>
        <v>88.652482269503551</v>
      </c>
      <c r="AA33" s="19">
        <v>1</v>
      </c>
      <c r="AB33" s="14">
        <f t="shared" si="2"/>
        <v>88.652482269503551</v>
      </c>
    </row>
    <row r="34" spans="1:28">
      <c r="A34" s="138" t="s">
        <v>61</v>
      </c>
      <c r="B34" s="138"/>
      <c r="C34" s="15">
        <v>349</v>
      </c>
      <c r="D34" s="15">
        <v>1980</v>
      </c>
      <c r="E34" s="20" t="s">
        <v>11</v>
      </c>
      <c r="F34" s="22" t="s">
        <v>11</v>
      </c>
      <c r="G34" s="16" t="s">
        <v>11</v>
      </c>
      <c r="H34" s="14" t="s">
        <v>11</v>
      </c>
      <c r="I34" s="15" t="s">
        <v>11</v>
      </c>
      <c r="J34" s="15" t="s">
        <v>11</v>
      </c>
      <c r="K34" s="19" t="s">
        <v>11</v>
      </c>
      <c r="L34" s="22" t="s">
        <v>11</v>
      </c>
      <c r="M34" s="19" t="s">
        <v>11</v>
      </c>
      <c r="N34" s="19" t="s">
        <v>11</v>
      </c>
      <c r="O34" s="19" t="s">
        <v>11</v>
      </c>
      <c r="P34" s="14" t="s">
        <v>11</v>
      </c>
      <c r="Q34" s="22" t="s">
        <v>11</v>
      </c>
      <c r="R34" s="22" t="s">
        <v>11</v>
      </c>
      <c r="S34" s="14" t="s">
        <v>11</v>
      </c>
      <c r="T34" s="14" t="s">
        <v>11</v>
      </c>
      <c r="U34" s="18" t="s">
        <v>11</v>
      </c>
      <c r="V34" s="18" t="s">
        <v>11</v>
      </c>
      <c r="W34" s="20" t="s">
        <v>11</v>
      </c>
      <c r="X34" s="22" t="s">
        <v>11</v>
      </c>
      <c r="Y34" s="20" t="s">
        <v>11</v>
      </c>
      <c r="Z34" s="16" t="s">
        <v>11</v>
      </c>
      <c r="AA34" s="20" t="s">
        <v>11</v>
      </c>
      <c r="AB34" s="14" t="s">
        <v>11</v>
      </c>
    </row>
    <row r="35" spans="1:28">
      <c r="A35" s="138" t="s">
        <v>42</v>
      </c>
      <c r="B35" s="138"/>
      <c r="C35" s="22" t="s">
        <v>11</v>
      </c>
      <c r="D35" s="20" t="s">
        <v>11</v>
      </c>
      <c r="E35" s="20" t="s">
        <v>11</v>
      </c>
      <c r="F35" s="22" t="s">
        <v>11</v>
      </c>
      <c r="G35" s="14" t="s">
        <v>11</v>
      </c>
      <c r="H35" s="14" t="s">
        <v>11</v>
      </c>
      <c r="I35" s="15" t="s">
        <v>11</v>
      </c>
      <c r="J35" s="15" t="s">
        <v>11</v>
      </c>
      <c r="K35" s="19" t="s">
        <v>11</v>
      </c>
      <c r="L35" s="22" t="s">
        <v>11</v>
      </c>
      <c r="M35" s="19" t="s">
        <v>11</v>
      </c>
      <c r="N35" s="19" t="s">
        <v>11</v>
      </c>
      <c r="O35" s="19"/>
      <c r="P35" s="22" t="s">
        <v>11</v>
      </c>
      <c r="Q35" s="22" t="s">
        <v>11</v>
      </c>
      <c r="R35" s="22" t="s">
        <v>11</v>
      </c>
      <c r="S35" s="14" t="s">
        <v>11</v>
      </c>
      <c r="T35" s="14" t="s">
        <v>11</v>
      </c>
      <c r="U35" s="18" t="s">
        <v>11</v>
      </c>
      <c r="V35" s="18" t="s">
        <v>11</v>
      </c>
      <c r="W35" s="20" t="s">
        <v>11</v>
      </c>
      <c r="X35" s="22" t="s">
        <v>11</v>
      </c>
      <c r="Y35" s="20" t="s">
        <v>11</v>
      </c>
      <c r="Z35" s="16" t="s">
        <v>11</v>
      </c>
      <c r="AA35" s="14" t="s">
        <v>11</v>
      </c>
      <c r="AB35" s="14" t="s">
        <v>11</v>
      </c>
    </row>
    <row r="36" spans="1:28">
      <c r="A36" s="95" t="s">
        <v>43</v>
      </c>
      <c r="B36" s="96"/>
      <c r="C36" s="22" t="s">
        <v>11</v>
      </c>
      <c r="D36" s="20" t="s">
        <v>11</v>
      </c>
      <c r="E36" s="20" t="s">
        <v>11</v>
      </c>
      <c r="F36" s="22" t="s">
        <v>11</v>
      </c>
      <c r="G36" s="14" t="s">
        <v>11</v>
      </c>
      <c r="H36" s="14" t="s">
        <v>11</v>
      </c>
      <c r="I36" s="15" t="s">
        <v>11</v>
      </c>
      <c r="J36" s="15" t="s">
        <v>11</v>
      </c>
      <c r="K36" s="19" t="s">
        <v>11</v>
      </c>
      <c r="L36" s="22" t="s">
        <v>11</v>
      </c>
      <c r="M36" s="19" t="s">
        <v>11</v>
      </c>
      <c r="N36" s="19" t="s">
        <v>11</v>
      </c>
      <c r="O36" s="19"/>
      <c r="P36" s="22" t="s">
        <v>11</v>
      </c>
      <c r="Q36" s="22" t="s">
        <v>11</v>
      </c>
      <c r="R36" s="22" t="s">
        <v>11</v>
      </c>
      <c r="S36" s="14" t="s">
        <v>11</v>
      </c>
      <c r="T36" s="14" t="s">
        <v>11</v>
      </c>
      <c r="U36" s="18" t="s">
        <v>11</v>
      </c>
      <c r="V36" s="18" t="s">
        <v>11</v>
      </c>
      <c r="W36" s="20" t="s">
        <v>11</v>
      </c>
      <c r="X36" s="22" t="s">
        <v>11</v>
      </c>
      <c r="Y36" s="20" t="s">
        <v>11</v>
      </c>
      <c r="Z36" s="16" t="s">
        <v>11</v>
      </c>
      <c r="AA36" s="14" t="s">
        <v>11</v>
      </c>
      <c r="AB36" s="14" t="s">
        <v>11</v>
      </c>
    </row>
    <row r="37" spans="1:28">
      <c r="A37" s="95" t="s">
        <v>44</v>
      </c>
      <c r="B37" s="96"/>
      <c r="C37" s="25">
        <f>SUM(C3:C36)</f>
        <v>37026</v>
      </c>
      <c r="D37" s="25">
        <f>SUM(D3:D36)</f>
        <v>230825</v>
      </c>
      <c r="E37" s="25">
        <v>19</v>
      </c>
      <c r="F37" s="26">
        <v>8.6</v>
      </c>
      <c r="G37" s="27">
        <f>SUM(G3:G36)</f>
        <v>19</v>
      </c>
      <c r="H37" s="26">
        <v>8.6</v>
      </c>
      <c r="I37" s="28">
        <f>SUM(I3:I36)</f>
        <v>33</v>
      </c>
      <c r="J37" s="28">
        <f t="shared" si="0"/>
        <v>14.296545001624608</v>
      </c>
      <c r="K37" s="29">
        <v>15</v>
      </c>
      <c r="L37" s="26">
        <v>6.445541618862233</v>
      </c>
      <c r="M37" s="29">
        <f>SUM(M6:M36)</f>
        <v>21</v>
      </c>
      <c r="N37" s="26">
        <f t="shared" si="4"/>
        <v>9.0978013646702038</v>
      </c>
      <c r="O37" s="29">
        <v>34</v>
      </c>
      <c r="P37" s="26">
        <f>O37*100000/D37</f>
        <v>14.729773638037475</v>
      </c>
      <c r="Q37" s="29">
        <v>4</v>
      </c>
      <c r="R37" s="26">
        <v>10.733644609026996</v>
      </c>
      <c r="S37" s="29">
        <f>SUM(S3:S36)</f>
        <v>12</v>
      </c>
      <c r="T37" s="26">
        <f>S37*100000/C37</f>
        <v>32.409658078107277</v>
      </c>
      <c r="U37" s="30">
        <f>SUM(U3:U36)</f>
        <v>11</v>
      </c>
      <c r="V37" s="30">
        <v>30.6</v>
      </c>
      <c r="W37" s="29">
        <v>7</v>
      </c>
      <c r="X37" s="26">
        <v>18.783878065797243</v>
      </c>
      <c r="Y37" s="29">
        <f>SUM(Y6:Y36)</f>
        <v>14</v>
      </c>
      <c r="Z37" s="26">
        <f t="shared" si="3"/>
        <v>37.811267757791825</v>
      </c>
      <c r="AA37" s="29">
        <f>SUM(AA6:AA36)</f>
        <v>10</v>
      </c>
      <c r="AB37" s="26">
        <f>AA37*100000/C37</f>
        <v>27.00804839842273</v>
      </c>
    </row>
  </sheetData>
  <mergeCells count="41">
    <mergeCell ref="A24:B24"/>
    <mergeCell ref="A13:B13"/>
    <mergeCell ref="A14:B14"/>
    <mergeCell ref="Q1:V1"/>
    <mergeCell ref="W1:AB1"/>
    <mergeCell ref="A1:B2"/>
    <mergeCell ref="C1:D1"/>
    <mergeCell ref="E1:J1"/>
    <mergeCell ref="K1:P1"/>
    <mergeCell ref="A9:B9"/>
    <mergeCell ref="A20:B20"/>
    <mergeCell ref="A21:B21"/>
    <mergeCell ref="A15:B15"/>
    <mergeCell ref="A16:B16"/>
    <mergeCell ref="A17:B17"/>
    <mergeCell ref="A19:B19"/>
    <mergeCell ref="A37:B37"/>
    <mergeCell ref="A35:B35"/>
    <mergeCell ref="A34:B34"/>
    <mergeCell ref="A27:B27"/>
    <mergeCell ref="A25:B25"/>
    <mergeCell ref="A26:B26"/>
    <mergeCell ref="A31:B31"/>
    <mergeCell ref="A36:B36"/>
    <mergeCell ref="A33:B33"/>
    <mergeCell ref="A32:B32"/>
    <mergeCell ref="A30:B30"/>
    <mergeCell ref="A29:B29"/>
    <mergeCell ref="A28:B28"/>
    <mergeCell ref="A23:B23"/>
    <mergeCell ref="A22:B22"/>
    <mergeCell ref="A18:B18"/>
    <mergeCell ref="A3:B3"/>
    <mergeCell ref="A4:B4"/>
    <mergeCell ref="A5:B5"/>
    <mergeCell ref="A6:B6"/>
    <mergeCell ref="A7:B7"/>
    <mergeCell ref="A8:B8"/>
    <mergeCell ref="A11:B11"/>
    <mergeCell ref="A12:B12"/>
    <mergeCell ref="A10:B10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78" zoomScaleNormal="82" zoomScaleSheetLayoutView="78" workbookViewId="0">
      <selection activeCell="E37" sqref="E37"/>
    </sheetView>
  </sheetViews>
  <sheetFormatPr defaultRowHeight="12.75"/>
  <cols>
    <col min="1" max="1" width="16.140625" customWidth="1"/>
    <col min="2" max="2" width="0.85546875" hidden="1" customWidth="1"/>
    <col min="3" max="3" width="7" customWidth="1"/>
    <col min="4" max="4" width="6.28515625" customWidth="1"/>
    <col min="5" max="5" width="9.85546875" customWidth="1"/>
    <col min="6" max="6" width="6.42578125" customWidth="1"/>
    <col min="7" max="7" width="6.85546875" customWidth="1"/>
    <col min="8" max="8" width="6.42578125" customWidth="1"/>
    <col min="9" max="9" width="6.28515625" customWidth="1"/>
    <col min="10" max="10" width="7.28515625" customWidth="1"/>
    <col min="11" max="12" width="6.5703125" customWidth="1"/>
    <col min="13" max="13" width="5.7109375" customWidth="1"/>
    <col min="14" max="14" width="6" customWidth="1"/>
    <col min="15" max="15" width="6.140625" customWidth="1"/>
  </cols>
  <sheetData>
    <row r="1" spans="1:15" ht="15.75" customHeight="1">
      <c r="A1" s="141" t="s">
        <v>0</v>
      </c>
      <c r="B1" s="142"/>
      <c r="C1" s="145" t="s">
        <v>54</v>
      </c>
      <c r="D1" s="146"/>
      <c r="E1" s="145" t="s">
        <v>55</v>
      </c>
      <c r="F1" s="146"/>
      <c r="G1" s="145" t="s">
        <v>56</v>
      </c>
      <c r="H1" s="146"/>
      <c r="I1" s="77" t="s">
        <v>57</v>
      </c>
      <c r="J1" s="139" t="s">
        <v>58</v>
      </c>
      <c r="K1" s="139"/>
      <c r="L1" s="140"/>
      <c r="M1" s="139" t="s">
        <v>59</v>
      </c>
      <c r="N1" s="139"/>
      <c r="O1" s="140"/>
    </row>
    <row r="2" spans="1:15" ht="24.75" customHeight="1">
      <c r="A2" s="143"/>
      <c r="B2" s="144"/>
      <c r="C2" s="63" t="s">
        <v>9</v>
      </c>
      <c r="D2" s="63" t="s">
        <v>51</v>
      </c>
      <c r="E2" s="63" t="s">
        <v>9</v>
      </c>
      <c r="F2" s="63" t="s">
        <v>51</v>
      </c>
      <c r="G2" s="63" t="s">
        <v>9</v>
      </c>
      <c r="H2" s="63" t="s">
        <v>51</v>
      </c>
      <c r="I2" s="63" t="s">
        <v>51</v>
      </c>
      <c r="J2" s="70" t="s">
        <v>60</v>
      </c>
      <c r="K2" s="70" t="s">
        <v>9</v>
      </c>
      <c r="L2" s="70" t="s">
        <v>51</v>
      </c>
      <c r="M2" s="70" t="s">
        <v>60</v>
      </c>
      <c r="N2" s="70" t="s">
        <v>9</v>
      </c>
      <c r="O2" s="70" t="s">
        <v>51</v>
      </c>
    </row>
    <row r="3" spans="1:15">
      <c r="A3" s="64" t="s">
        <v>10</v>
      </c>
      <c r="B3" s="65"/>
      <c r="C3" s="60">
        <v>254</v>
      </c>
      <c r="D3" s="61">
        <f>C3*100/Лист3!C3</f>
        <v>90.714285714285708</v>
      </c>
      <c r="E3" s="92">
        <v>2037</v>
      </c>
      <c r="F3" s="61">
        <f>E3*100/Лист3!D3</f>
        <v>91.222570532915356</v>
      </c>
      <c r="G3" s="60">
        <v>252</v>
      </c>
      <c r="H3" s="61">
        <f>G3*100/Лист3!C3</f>
        <v>90</v>
      </c>
      <c r="I3" s="69">
        <v>100</v>
      </c>
      <c r="J3" s="75">
        <v>22</v>
      </c>
      <c r="K3" s="75">
        <v>22</v>
      </c>
      <c r="L3" s="75">
        <f>K3*100/J3</f>
        <v>100</v>
      </c>
      <c r="M3" s="75">
        <v>5</v>
      </c>
      <c r="N3" s="75">
        <v>5</v>
      </c>
      <c r="O3" s="75">
        <f>N3*100/M3</f>
        <v>100</v>
      </c>
    </row>
    <row r="4" spans="1:15">
      <c r="A4" s="64" t="s">
        <v>12</v>
      </c>
      <c r="B4" s="65"/>
      <c r="C4" s="60">
        <v>280</v>
      </c>
      <c r="D4" s="61">
        <f>C4*100/Лист3!C4</f>
        <v>100</v>
      </c>
      <c r="E4" s="92">
        <v>1407</v>
      </c>
      <c r="F4" s="61">
        <f>E4*100/Лист3!D4</f>
        <v>83.402489626556019</v>
      </c>
      <c r="G4" s="60">
        <v>280</v>
      </c>
      <c r="H4" s="61">
        <f>G4*100/Лист3!C4</f>
        <v>100</v>
      </c>
      <c r="I4" s="78">
        <v>100</v>
      </c>
      <c r="J4" s="75">
        <v>17</v>
      </c>
      <c r="K4" s="75">
        <v>17</v>
      </c>
      <c r="L4" s="79">
        <f t="shared" ref="L4:L37" si="0">K4*100/J4</f>
        <v>100</v>
      </c>
      <c r="M4" s="80">
        <v>2</v>
      </c>
      <c r="N4" s="80">
        <v>2</v>
      </c>
      <c r="O4" s="79">
        <f t="shared" ref="O4:O34" si="1">N4*100/M4</f>
        <v>100</v>
      </c>
    </row>
    <row r="5" spans="1:15">
      <c r="A5" s="64" t="s">
        <v>13</v>
      </c>
      <c r="B5" s="65"/>
      <c r="C5" s="60">
        <v>726</v>
      </c>
      <c r="D5" s="61">
        <f>C5*100/Лист3!C5</f>
        <v>99.316005471956231</v>
      </c>
      <c r="E5" s="92">
        <v>3845</v>
      </c>
      <c r="F5" s="61">
        <f>E5*100/Лист3!D5</f>
        <v>94.471744471744472</v>
      </c>
      <c r="G5" s="60">
        <v>715</v>
      </c>
      <c r="H5" s="61">
        <f>G5*100/Лист3!C5</f>
        <v>97.811217510259922</v>
      </c>
      <c r="I5" s="69">
        <v>99.555555555555557</v>
      </c>
      <c r="J5" s="75">
        <v>205</v>
      </c>
      <c r="K5" s="75">
        <v>205</v>
      </c>
      <c r="L5" s="79">
        <f t="shared" si="0"/>
        <v>100</v>
      </c>
      <c r="M5" s="75">
        <v>6</v>
      </c>
      <c r="N5" s="75">
        <v>6</v>
      </c>
      <c r="O5" s="79">
        <f t="shared" si="1"/>
        <v>100</v>
      </c>
    </row>
    <row r="6" spans="1:15">
      <c r="A6" s="64" t="s">
        <v>14</v>
      </c>
      <c r="B6" s="65"/>
      <c r="C6" s="60">
        <v>1687</v>
      </c>
      <c r="D6" s="61">
        <f>C6*100/Лист3!C6</f>
        <v>94.828555368184368</v>
      </c>
      <c r="E6" s="92">
        <v>9119</v>
      </c>
      <c r="F6" s="61">
        <f>E6*100/Лист3!D6</f>
        <v>85.256170531039643</v>
      </c>
      <c r="G6" s="60">
        <v>1231</v>
      </c>
      <c r="H6" s="61">
        <f>G6*100/Лист3!C6</f>
        <v>69.196177627880829</v>
      </c>
      <c r="I6" s="78">
        <v>99.060402684563755</v>
      </c>
      <c r="J6" s="75">
        <v>1245</v>
      </c>
      <c r="K6" s="75">
        <v>1201</v>
      </c>
      <c r="L6" s="79">
        <f t="shared" si="0"/>
        <v>96.46586345381526</v>
      </c>
      <c r="M6" s="75">
        <v>86</v>
      </c>
      <c r="N6" s="75">
        <v>81</v>
      </c>
      <c r="O6" s="79">
        <f t="shared" si="1"/>
        <v>94.186046511627907</v>
      </c>
    </row>
    <row r="7" spans="1:15">
      <c r="A7" s="64" t="s">
        <v>15</v>
      </c>
      <c r="B7" s="65"/>
      <c r="C7" s="60">
        <v>362</v>
      </c>
      <c r="D7" s="61">
        <f>C7*100/Лист3!C7</f>
        <v>100</v>
      </c>
      <c r="E7" s="92">
        <v>1206</v>
      </c>
      <c r="F7" s="61">
        <f>E7*100/Лист3!D7</f>
        <v>57.510729613733908</v>
      </c>
      <c r="G7" s="60">
        <v>194</v>
      </c>
      <c r="H7" s="61">
        <f>G7*100/Лист3!C7</f>
        <v>53.591160220994475</v>
      </c>
      <c r="I7" s="78">
        <v>100</v>
      </c>
      <c r="J7" s="75">
        <v>66</v>
      </c>
      <c r="K7" s="75">
        <v>54</v>
      </c>
      <c r="L7" s="79">
        <f t="shared" si="0"/>
        <v>81.818181818181813</v>
      </c>
      <c r="M7" s="75">
        <v>11</v>
      </c>
      <c r="N7" s="75">
        <v>11</v>
      </c>
      <c r="O7" s="79">
        <f t="shared" si="1"/>
        <v>100</v>
      </c>
    </row>
    <row r="8" spans="1:15">
      <c r="A8" s="64" t="s">
        <v>16</v>
      </c>
      <c r="B8" s="65"/>
      <c r="C8" s="60">
        <v>709</v>
      </c>
      <c r="D8" s="61">
        <f>C8*100/Лист3!C8</f>
        <v>97.928176795580114</v>
      </c>
      <c r="E8" s="92">
        <v>4726</v>
      </c>
      <c r="F8" s="61">
        <f>E8*100/Лист3!D8</f>
        <v>91.200308761096096</v>
      </c>
      <c r="G8" s="60">
        <v>707</v>
      </c>
      <c r="H8" s="61">
        <f>G8*100/Лист3!C8</f>
        <v>97.651933701657455</v>
      </c>
      <c r="I8" s="78">
        <v>99.430199430199437</v>
      </c>
      <c r="J8" s="75">
        <v>212</v>
      </c>
      <c r="K8" s="75">
        <v>191</v>
      </c>
      <c r="L8" s="79">
        <f t="shared" si="0"/>
        <v>90.094339622641513</v>
      </c>
      <c r="M8" s="75">
        <v>18</v>
      </c>
      <c r="N8" s="75">
        <v>16</v>
      </c>
      <c r="O8" s="79">
        <f t="shared" si="1"/>
        <v>88.888888888888886</v>
      </c>
    </row>
    <row r="9" spans="1:15">
      <c r="A9" s="64" t="s">
        <v>17</v>
      </c>
      <c r="B9" s="65"/>
      <c r="C9" s="60">
        <v>265</v>
      </c>
      <c r="D9" s="61">
        <f>C9*100/Лист3!C9</f>
        <v>93.309859154929583</v>
      </c>
      <c r="E9" s="92">
        <v>1826</v>
      </c>
      <c r="F9" s="61">
        <f>E9*100/Лист3!D9</f>
        <v>90.575396825396822</v>
      </c>
      <c r="G9" s="60">
        <v>282</v>
      </c>
      <c r="H9" s="61">
        <f>G9*100/Лист3!C9</f>
        <v>99.295774647887328</v>
      </c>
      <c r="I9" s="78">
        <v>100</v>
      </c>
      <c r="J9" s="75">
        <v>9</v>
      </c>
      <c r="K9" s="75">
        <v>9</v>
      </c>
      <c r="L9" s="79">
        <f t="shared" si="0"/>
        <v>100</v>
      </c>
      <c r="M9" s="75">
        <v>0</v>
      </c>
      <c r="N9" s="75">
        <v>0</v>
      </c>
      <c r="O9" s="75">
        <v>0</v>
      </c>
    </row>
    <row r="10" spans="1:15">
      <c r="A10" s="64" t="s">
        <v>18</v>
      </c>
      <c r="B10" s="65"/>
      <c r="C10" s="60">
        <v>345</v>
      </c>
      <c r="D10" s="61">
        <f>C10*100/Лист3!C10</f>
        <v>97.733711048158639</v>
      </c>
      <c r="E10" s="92">
        <v>1630</v>
      </c>
      <c r="F10" s="61">
        <f>E10*100/Лист3!D10</f>
        <v>91.367713004484301</v>
      </c>
      <c r="G10" s="60">
        <v>344</v>
      </c>
      <c r="H10" s="61">
        <f>G10*100/Лист3!C10</f>
        <v>97.450424929178467</v>
      </c>
      <c r="I10" s="78">
        <v>99.270072992700733</v>
      </c>
      <c r="J10" s="75">
        <v>93</v>
      </c>
      <c r="K10" s="75">
        <v>91</v>
      </c>
      <c r="L10" s="79">
        <f t="shared" si="0"/>
        <v>97.849462365591393</v>
      </c>
      <c r="M10" s="75">
        <v>8</v>
      </c>
      <c r="N10" s="75">
        <v>8</v>
      </c>
      <c r="O10" s="79">
        <f t="shared" si="1"/>
        <v>100</v>
      </c>
    </row>
    <row r="11" spans="1:15">
      <c r="A11" s="64" t="s">
        <v>19</v>
      </c>
      <c r="B11" s="65"/>
      <c r="C11" s="60">
        <v>1260</v>
      </c>
      <c r="D11" s="61">
        <f>C11*100/Лист3!C11</f>
        <v>105.61609388097234</v>
      </c>
      <c r="E11" s="92">
        <v>6109</v>
      </c>
      <c r="F11" s="61">
        <f>E11*100/Лист3!D11</f>
        <v>77.036569987389655</v>
      </c>
      <c r="G11" s="60">
        <v>582</v>
      </c>
      <c r="H11" s="61">
        <f>G11*100/Лист3!C11</f>
        <v>48.784576697401512</v>
      </c>
      <c r="I11" s="78">
        <v>99.585062240663902</v>
      </c>
      <c r="J11" s="75">
        <v>317</v>
      </c>
      <c r="K11" s="75">
        <v>310</v>
      </c>
      <c r="L11" s="79">
        <f t="shared" si="0"/>
        <v>97.791798107255516</v>
      </c>
      <c r="M11" s="75">
        <v>91</v>
      </c>
      <c r="N11" s="75">
        <v>86</v>
      </c>
      <c r="O11" s="79">
        <f t="shared" si="1"/>
        <v>94.505494505494511</v>
      </c>
    </row>
    <row r="12" spans="1:15">
      <c r="A12" s="64" t="s">
        <v>20</v>
      </c>
      <c r="B12" s="65"/>
      <c r="C12" s="60">
        <v>2056</v>
      </c>
      <c r="D12" s="61">
        <f>C12*100/Лист3!C12</f>
        <v>100</v>
      </c>
      <c r="E12" s="92">
        <v>11426</v>
      </c>
      <c r="F12" s="61">
        <f>E12*100/Лист3!D12</f>
        <v>92.69084124280036</v>
      </c>
      <c r="G12" s="60">
        <v>2039</v>
      </c>
      <c r="H12" s="61">
        <f>G12*100/Лист3!C12</f>
        <v>99.173151750972764</v>
      </c>
      <c r="I12" s="78">
        <v>98.520345252774348</v>
      </c>
      <c r="J12" s="75">
        <v>1561</v>
      </c>
      <c r="K12" s="75">
        <v>1561</v>
      </c>
      <c r="L12" s="79">
        <f t="shared" si="0"/>
        <v>100</v>
      </c>
      <c r="M12" s="75">
        <v>134</v>
      </c>
      <c r="N12" s="75">
        <v>134</v>
      </c>
      <c r="O12" s="79">
        <f t="shared" si="1"/>
        <v>100</v>
      </c>
    </row>
    <row r="13" spans="1:15">
      <c r="A13" s="64" t="s">
        <v>21</v>
      </c>
      <c r="B13" s="65"/>
      <c r="C13" s="60">
        <v>640</v>
      </c>
      <c r="D13" s="61">
        <f>C13*100/Лист3!C13</f>
        <v>99.688473520249218</v>
      </c>
      <c r="E13" s="92">
        <v>3470</v>
      </c>
      <c r="F13" s="61">
        <f>E13*100/Лист3!D13</f>
        <v>93.154362416107389</v>
      </c>
      <c r="G13" s="60">
        <v>637</v>
      </c>
      <c r="H13" s="61">
        <f>G13*100/Лист3!C13</f>
        <v>99.221183800623052</v>
      </c>
      <c r="I13" s="78">
        <v>96.086956521739125</v>
      </c>
      <c r="J13" s="75">
        <v>1113</v>
      </c>
      <c r="K13" s="75">
        <v>1019</v>
      </c>
      <c r="L13" s="79">
        <f t="shared" si="0"/>
        <v>91.554357592093439</v>
      </c>
      <c r="M13" s="75">
        <v>200</v>
      </c>
      <c r="N13" s="75">
        <v>200</v>
      </c>
      <c r="O13" s="79">
        <f t="shared" si="1"/>
        <v>100</v>
      </c>
    </row>
    <row r="14" spans="1:15">
      <c r="A14" s="64" t="s">
        <v>22</v>
      </c>
      <c r="B14" s="65"/>
      <c r="C14" s="60">
        <v>498</v>
      </c>
      <c r="D14" s="61">
        <f>C14*100/Лист3!C14</f>
        <v>110.42128603104213</v>
      </c>
      <c r="E14" s="92">
        <v>2416</v>
      </c>
      <c r="F14" s="61">
        <f>E14*100/Лист3!D14</f>
        <v>83.68548666435747</v>
      </c>
      <c r="G14" s="60">
        <v>441</v>
      </c>
      <c r="H14" s="61">
        <f>G14*100/Лист3!C14</f>
        <v>97.782705099778269</v>
      </c>
      <c r="I14" s="78">
        <v>99.319727891156461</v>
      </c>
      <c r="J14" s="75">
        <v>12</v>
      </c>
      <c r="K14" s="75">
        <v>12</v>
      </c>
      <c r="L14" s="79">
        <f t="shared" si="0"/>
        <v>100</v>
      </c>
      <c r="M14" s="75">
        <v>3</v>
      </c>
      <c r="N14" s="75">
        <v>2</v>
      </c>
      <c r="O14" s="75">
        <v>0</v>
      </c>
    </row>
    <row r="15" spans="1:15">
      <c r="A15" s="64" t="s">
        <v>23</v>
      </c>
      <c r="B15" s="65"/>
      <c r="C15" s="60">
        <v>838</v>
      </c>
      <c r="D15" s="61">
        <f>C15*100/Лист3!C15</f>
        <v>93.422519509476032</v>
      </c>
      <c r="E15" s="92">
        <v>4560</v>
      </c>
      <c r="F15" s="61">
        <f>E15*100/Лист3!D15</f>
        <v>77.988712160082088</v>
      </c>
      <c r="G15" s="60">
        <v>697</v>
      </c>
      <c r="H15" s="61">
        <f>G15*100/Лист3!C15</f>
        <v>77.703455964325528</v>
      </c>
      <c r="I15" s="78">
        <v>97.546012269938657</v>
      </c>
      <c r="J15" s="75">
        <v>34</v>
      </c>
      <c r="K15" s="75">
        <v>34</v>
      </c>
      <c r="L15" s="79">
        <f t="shared" si="0"/>
        <v>100</v>
      </c>
      <c r="M15" s="75">
        <v>8</v>
      </c>
      <c r="N15" s="75">
        <v>6</v>
      </c>
      <c r="O15" s="79">
        <f t="shared" si="1"/>
        <v>75</v>
      </c>
    </row>
    <row r="16" spans="1:15">
      <c r="A16" s="64" t="s">
        <v>24</v>
      </c>
      <c r="B16" s="65"/>
      <c r="C16" s="60">
        <v>358</v>
      </c>
      <c r="D16" s="61">
        <f>C16*100/Лист3!C16</f>
        <v>103.76811594202898</v>
      </c>
      <c r="E16" s="92">
        <v>1921</v>
      </c>
      <c r="F16" s="61">
        <f>E16*100/Лист3!D16</f>
        <v>81.398305084745758</v>
      </c>
      <c r="G16" s="60">
        <v>323</v>
      </c>
      <c r="H16" s="61">
        <f>G16*100/Лист3!C16</f>
        <v>93.623188405797094</v>
      </c>
      <c r="I16" s="78">
        <v>97.058823529411768</v>
      </c>
      <c r="J16" s="80">
        <v>147</v>
      </c>
      <c r="K16" s="80">
        <v>143</v>
      </c>
      <c r="L16" s="79">
        <f t="shared" si="0"/>
        <v>97.278911564625844</v>
      </c>
      <c r="M16" s="75">
        <v>14</v>
      </c>
      <c r="N16" s="75">
        <v>13</v>
      </c>
      <c r="O16" s="79">
        <f t="shared" si="1"/>
        <v>92.857142857142861</v>
      </c>
    </row>
    <row r="17" spans="1:15">
      <c r="A17" s="64" t="s">
        <v>25</v>
      </c>
      <c r="B17" s="65"/>
      <c r="C17" s="60">
        <v>1022</v>
      </c>
      <c r="D17" s="61">
        <f>C17*100/Лист3!C17</f>
        <v>100</v>
      </c>
      <c r="E17" s="92">
        <v>5291</v>
      </c>
      <c r="F17" s="61">
        <f>E17*100/Лист3!D17</f>
        <v>86.355475763016159</v>
      </c>
      <c r="G17" s="60">
        <v>855</v>
      </c>
      <c r="H17" s="61">
        <f>G17*100/Лист3!C17</f>
        <v>83.659491193737765</v>
      </c>
      <c r="I17" s="78">
        <v>98.484848484848484</v>
      </c>
      <c r="J17" s="75">
        <v>153</v>
      </c>
      <c r="K17" s="75">
        <v>147</v>
      </c>
      <c r="L17" s="79">
        <f t="shared" si="0"/>
        <v>96.078431372549019</v>
      </c>
      <c r="M17" s="75">
        <v>47</v>
      </c>
      <c r="N17" s="75">
        <v>43</v>
      </c>
      <c r="O17" s="79">
        <f t="shared" si="1"/>
        <v>91.489361702127653</v>
      </c>
    </row>
    <row r="18" spans="1:15">
      <c r="A18" s="64" t="s">
        <v>26</v>
      </c>
      <c r="B18" s="65"/>
      <c r="C18" s="60">
        <v>1056</v>
      </c>
      <c r="D18" s="61">
        <f>C18*100/Лист3!C18</f>
        <v>73.282442748091597</v>
      </c>
      <c r="E18" s="92">
        <v>5981</v>
      </c>
      <c r="F18" s="61">
        <f>E18*100/Лист3!D18</f>
        <v>75.213782696177063</v>
      </c>
      <c r="G18" s="60">
        <v>1073</v>
      </c>
      <c r="H18" s="61">
        <f>G18*100/Лист3!C18</f>
        <v>74.462179042331712</v>
      </c>
      <c r="I18" s="78">
        <v>98.895027624309392</v>
      </c>
      <c r="J18" s="75">
        <v>397</v>
      </c>
      <c r="K18" s="75">
        <v>150</v>
      </c>
      <c r="L18" s="79">
        <f t="shared" si="0"/>
        <v>37.783375314861459</v>
      </c>
      <c r="M18" s="75">
        <v>87</v>
      </c>
      <c r="N18" s="75">
        <v>53</v>
      </c>
      <c r="O18" s="79">
        <f t="shared" si="1"/>
        <v>60.919540229885058</v>
      </c>
    </row>
    <row r="19" spans="1:15">
      <c r="A19" s="64" t="s">
        <v>27</v>
      </c>
      <c r="B19" s="65"/>
      <c r="C19" s="60">
        <v>398</v>
      </c>
      <c r="D19" s="61">
        <f>C19*100/Лист3!C19</f>
        <v>100</v>
      </c>
      <c r="E19" s="92">
        <v>1992</v>
      </c>
      <c r="F19" s="61">
        <f>E19*100/Лист3!D19</f>
        <v>81.239804241435564</v>
      </c>
      <c r="G19" s="60">
        <v>397</v>
      </c>
      <c r="H19" s="61">
        <f>G19*100/Лист3!C19</f>
        <v>99.748743718592962</v>
      </c>
      <c r="I19" s="78">
        <v>100</v>
      </c>
      <c r="J19" s="75">
        <v>52</v>
      </c>
      <c r="K19" s="75">
        <v>52</v>
      </c>
      <c r="L19" s="79">
        <f t="shared" si="0"/>
        <v>100</v>
      </c>
      <c r="M19" s="75">
        <v>5</v>
      </c>
      <c r="N19" s="75">
        <v>5</v>
      </c>
      <c r="O19" s="79">
        <f t="shared" si="1"/>
        <v>100</v>
      </c>
    </row>
    <row r="20" spans="1:15">
      <c r="A20" s="64" t="s">
        <v>28</v>
      </c>
      <c r="B20" s="65"/>
      <c r="C20" s="60">
        <v>1306</v>
      </c>
      <c r="D20" s="61">
        <f>C20*100/Лист3!C20</f>
        <v>100</v>
      </c>
      <c r="E20" s="92">
        <v>3886</v>
      </c>
      <c r="F20" s="61">
        <f>E20*100/Лист3!D20</f>
        <v>51.111403393397346</v>
      </c>
      <c r="G20" s="60">
        <v>530</v>
      </c>
      <c r="H20" s="61">
        <f>G20*100/Лист3!C20</f>
        <v>40.581929555895869</v>
      </c>
      <c r="I20" s="78">
        <v>99.331848552338528</v>
      </c>
      <c r="J20" s="75">
        <v>64</v>
      </c>
      <c r="K20" s="75">
        <v>64</v>
      </c>
      <c r="L20" s="79">
        <f t="shared" si="0"/>
        <v>100</v>
      </c>
      <c r="M20" s="75">
        <v>14</v>
      </c>
      <c r="N20" s="75">
        <v>14</v>
      </c>
      <c r="O20" s="79">
        <f t="shared" si="1"/>
        <v>100</v>
      </c>
    </row>
    <row r="21" spans="1:15">
      <c r="A21" s="64" t="s">
        <v>29</v>
      </c>
      <c r="B21" s="65"/>
      <c r="C21" s="60">
        <v>808</v>
      </c>
      <c r="D21" s="61">
        <f>C21*100/Лист3!C21</f>
        <v>100</v>
      </c>
      <c r="E21" s="92">
        <v>4128</v>
      </c>
      <c r="F21" s="61">
        <f>E21*100/Лист3!D21</f>
        <v>90.665495277838787</v>
      </c>
      <c r="G21" s="60">
        <v>808</v>
      </c>
      <c r="H21" s="61">
        <f>G21*100/Лист3!C21</f>
        <v>100</v>
      </c>
      <c r="I21" s="78">
        <v>96.825396825396822</v>
      </c>
      <c r="J21" s="75">
        <v>178</v>
      </c>
      <c r="K21" s="75">
        <v>178</v>
      </c>
      <c r="L21" s="79">
        <f t="shared" si="0"/>
        <v>100</v>
      </c>
      <c r="M21" s="75">
        <v>30</v>
      </c>
      <c r="N21" s="75">
        <v>30</v>
      </c>
      <c r="O21" s="79">
        <f t="shared" si="1"/>
        <v>100</v>
      </c>
    </row>
    <row r="22" spans="1:15">
      <c r="A22" s="64" t="s">
        <v>30</v>
      </c>
      <c r="B22" s="65"/>
      <c r="C22" s="60">
        <v>728</v>
      </c>
      <c r="D22" s="61">
        <f>C22*100/Лист3!C22</f>
        <v>79.737130339539974</v>
      </c>
      <c r="E22" s="92">
        <v>4272</v>
      </c>
      <c r="F22" s="61">
        <f>E22*100/Лист3!D22</f>
        <v>83.535393038717245</v>
      </c>
      <c r="G22" s="60">
        <v>550</v>
      </c>
      <c r="H22" s="61">
        <f>G22*100/Лист3!C22</f>
        <v>60.24096385542169</v>
      </c>
      <c r="I22" s="78">
        <v>99.6</v>
      </c>
      <c r="J22" s="75">
        <v>512</v>
      </c>
      <c r="K22" s="75">
        <v>512</v>
      </c>
      <c r="L22" s="79">
        <f t="shared" si="0"/>
        <v>100</v>
      </c>
      <c r="M22" s="75">
        <v>61</v>
      </c>
      <c r="N22" s="75">
        <v>61</v>
      </c>
      <c r="O22" s="79">
        <v>100</v>
      </c>
    </row>
    <row r="23" spans="1:15">
      <c r="A23" s="64" t="s">
        <v>31</v>
      </c>
      <c r="B23" s="65"/>
      <c r="C23" s="60">
        <v>406</v>
      </c>
      <c r="D23" s="61">
        <f>C23*100/Лист3!C23</f>
        <v>100.24691358024691</v>
      </c>
      <c r="E23" s="92">
        <v>2093</v>
      </c>
      <c r="F23" s="61">
        <f>E23*100/Лист3!D23</f>
        <v>84.361144699717855</v>
      </c>
      <c r="G23" s="60">
        <v>405</v>
      </c>
      <c r="H23" s="61">
        <f>G23*100/Лист3!C23</f>
        <v>100</v>
      </c>
      <c r="I23" s="78">
        <v>94.557823129251702</v>
      </c>
      <c r="J23" s="75">
        <v>37</v>
      </c>
      <c r="K23" s="75">
        <v>3</v>
      </c>
      <c r="L23" s="79">
        <f t="shared" si="0"/>
        <v>8.1081081081081088</v>
      </c>
      <c r="M23" s="75">
        <v>8</v>
      </c>
      <c r="N23" s="75">
        <v>0</v>
      </c>
      <c r="O23" s="75">
        <v>0</v>
      </c>
    </row>
    <row r="24" spans="1:15">
      <c r="A24" s="64" t="s">
        <v>32</v>
      </c>
      <c r="B24" s="65"/>
      <c r="C24" s="60">
        <v>865</v>
      </c>
      <c r="D24" s="61">
        <f>C24*100/Лист3!C24</f>
        <v>82.854406130268202</v>
      </c>
      <c r="E24" s="92">
        <v>5388</v>
      </c>
      <c r="F24" s="61">
        <f>E24*100/Лист3!D24</f>
        <v>88.779041028175982</v>
      </c>
      <c r="G24" s="60">
        <v>862</v>
      </c>
      <c r="H24" s="61">
        <f>G24*100/Лист3!C24</f>
        <v>82.567049808429118</v>
      </c>
      <c r="I24" s="78">
        <v>97.808219178082197</v>
      </c>
      <c r="J24" s="75">
        <v>7</v>
      </c>
      <c r="K24" s="75">
        <v>7</v>
      </c>
      <c r="L24" s="79">
        <f t="shared" si="0"/>
        <v>100</v>
      </c>
      <c r="M24" s="75">
        <v>0</v>
      </c>
      <c r="N24" s="75">
        <v>0</v>
      </c>
      <c r="O24" s="75">
        <v>0</v>
      </c>
    </row>
    <row r="25" spans="1:15">
      <c r="A25" s="64" t="s">
        <v>33</v>
      </c>
      <c r="B25" s="65"/>
      <c r="C25" s="60">
        <v>1041</v>
      </c>
      <c r="D25" s="61">
        <f>C25*100/Лист3!C25</f>
        <v>100</v>
      </c>
      <c r="E25" s="92">
        <v>5739</v>
      </c>
      <c r="F25" s="61">
        <f>E25*100/Лист3!D25</f>
        <v>88.551149513963892</v>
      </c>
      <c r="G25" s="60">
        <v>1038</v>
      </c>
      <c r="H25" s="61">
        <f>G25*100/Лист3!C25</f>
        <v>99.711815561959654</v>
      </c>
      <c r="I25" s="78">
        <v>98.419864559819416</v>
      </c>
      <c r="J25" s="75">
        <v>140</v>
      </c>
      <c r="K25" s="75">
        <v>140</v>
      </c>
      <c r="L25" s="79">
        <f t="shared" si="0"/>
        <v>100</v>
      </c>
      <c r="M25" s="75">
        <v>24</v>
      </c>
      <c r="N25" s="75">
        <v>24</v>
      </c>
      <c r="O25" s="79">
        <f t="shared" si="1"/>
        <v>100</v>
      </c>
    </row>
    <row r="26" spans="1:15">
      <c r="A26" s="64" t="s">
        <v>34</v>
      </c>
      <c r="B26" s="65"/>
      <c r="C26" s="60">
        <v>1215</v>
      </c>
      <c r="D26" s="61">
        <f>C26*100/Лист3!C26</f>
        <v>97.74738535800482</v>
      </c>
      <c r="E26" s="92">
        <v>7567</v>
      </c>
      <c r="F26" s="61">
        <f>E26*100/Лист3!D26</f>
        <v>92.949269131556321</v>
      </c>
      <c r="G26" s="60">
        <v>1129</v>
      </c>
      <c r="H26" s="61">
        <f>G26*100/Лист3!C26</f>
        <v>90.828640386162505</v>
      </c>
      <c r="I26" s="78">
        <v>97.674418604651166</v>
      </c>
      <c r="J26" s="75">
        <v>32</v>
      </c>
      <c r="K26" s="75">
        <v>32</v>
      </c>
      <c r="L26" s="79">
        <f t="shared" si="0"/>
        <v>100</v>
      </c>
      <c r="M26" s="75">
        <v>2</v>
      </c>
      <c r="N26" s="75">
        <v>2</v>
      </c>
      <c r="O26" s="79">
        <f t="shared" si="1"/>
        <v>100</v>
      </c>
    </row>
    <row r="27" spans="1:15">
      <c r="A27" s="64" t="s">
        <v>35</v>
      </c>
      <c r="B27" s="65"/>
      <c r="C27" s="62">
        <v>9851</v>
      </c>
      <c r="D27" s="61">
        <f>C27*100/Лист3!C27</f>
        <v>95.455426356589143</v>
      </c>
      <c r="E27" s="92">
        <v>24786</v>
      </c>
      <c r="F27" s="61">
        <f>E27*100/Лист3!D27</f>
        <v>39.281752194998255</v>
      </c>
      <c r="G27" s="62">
        <v>3994</v>
      </c>
      <c r="H27" s="61">
        <f>G27*100/Лист3!C27</f>
        <v>38.701550387596896</v>
      </c>
      <c r="I27" s="78">
        <v>91.151657837943887</v>
      </c>
      <c r="J27" s="75">
        <v>3595</v>
      </c>
      <c r="K27" s="75">
        <v>3184</v>
      </c>
      <c r="L27" s="79">
        <f t="shared" si="0"/>
        <v>88.567454798331013</v>
      </c>
      <c r="M27" s="75">
        <v>181</v>
      </c>
      <c r="N27" s="75">
        <v>163</v>
      </c>
      <c r="O27" s="79">
        <f t="shared" si="1"/>
        <v>90.055248618784532</v>
      </c>
    </row>
    <row r="28" spans="1:15">
      <c r="A28" s="64" t="s">
        <v>36</v>
      </c>
      <c r="B28" s="65"/>
      <c r="C28" s="60">
        <v>1941</v>
      </c>
      <c r="D28" s="61">
        <f>C28*100/Лист3!C28</f>
        <v>100</v>
      </c>
      <c r="E28" s="92">
        <v>10963</v>
      </c>
      <c r="F28" s="61">
        <f>E28*100/Лист3!D28</f>
        <v>77.784872995600963</v>
      </c>
      <c r="G28" s="60">
        <v>1262</v>
      </c>
      <c r="H28" s="61">
        <f>G28*100/Лист3!C28</f>
        <v>65.018031942297782</v>
      </c>
      <c r="I28" s="78">
        <v>96.025104602510467</v>
      </c>
      <c r="J28" s="75">
        <v>273</v>
      </c>
      <c r="K28" s="75">
        <v>273</v>
      </c>
      <c r="L28" s="79">
        <f t="shared" si="0"/>
        <v>100</v>
      </c>
      <c r="M28" s="75">
        <v>19</v>
      </c>
      <c r="N28" s="75">
        <v>19</v>
      </c>
      <c r="O28" s="79">
        <f t="shared" si="1"/>
        <v>100</v>
      </c>
    </row>
    <row r="29" spans="1:15">
      <c r="A29" s="64" t="s">
        <v>37</v>
      </c>
      <c r="B29" s="65"/>
      <c r="C29" s="60">
        <v>196</v>
      </c>
      <c r="D29" s="61">
        <f>C29*100/Лист3!C29</f>
        <v>69.25795053003533</v>
      </c>
      <c r="E29" s="92">
        <v>1358</v>
      </c>
      <c r="F29" s="61">
        <f>E29*100/Лист3!D29</f>
        <v>88.81621975147155</v>
      </c>
      <c r="G29" s="60">
        <v>230</v>
      </c>
      <c r="H29" s="61">
        <f>G29*100/Лист3!C29</f>
        <v>81.272084805653705</v>
      </c>
      <c r="I29" s="78">
        <v>98.913043478260875</v>
      </c>
      <c r="J29" s="75">
        <v>22</v>
      </c>
      <c r="K29" s="75">
        <v>22</v>
      </c>
      <c r="L29" s="79">
        <f t="shared" si="0"/>
        <v>100</v>
      </c>
      <c r="M29" s="75">
        <v>11</v>
      </c>
      <c r="N29" s="75">
        <v>11</v>
      </c>
      <c r="O29" s="79">
        <f t="shared" si="1"/>
        <v>100</v>
      </c>
    </row>
    <row r="30" spans="1:15">
      <c r="A30" s="64" t="s">
        <v>38</v>
      </c>
      <c r="B30" s="65"/>
      <c r="C30" s="60">
        <v>968</v>
      </c>
      <c r="D30" s="61">
        <f>C30*100/Лист3!C30</f>
        <v>89.052437902483902</v>
      </c>
      <c r="E30" s="92">
        <v>5537</v>
      </c>
      <c r="F30" s="61">
        <f>E30*100/Лист3!D30</f>
        <v>85.132226322263222</v>
      </c>
      <c r="G30" s="60">
        <v>968</v>
      </c>
      <c r="H30" s="61">
        <f>G30*100/Лист3!C30</f>
        <v>89.052437902483902</v>
      </c>
      <c r="I30" s="78">
        <v>98.382749326145557</v>
      </c>
      <c r="J30" s="75">
        <v>190</v>
      </c>
      <c r="K30" s="75">
        <v>190</v>
      </c>
      <c r="L30" s="79">
        <f t="shared" si="0"/>
        <v>100</v>
      </c>
      <c r="M30" s="75">
        <v>61</v>
      </c>
      <c r="N30" s="75">
        <v>61</v>
      </c>
      <c r="O30" s="79">
        <f t="shared" si="1"/>
        <v>100</v>
      </c>
    </row>
    <row r="31" spans="1:15">
      <c r="A31" s="64" t="s">
        <v>39</v>
      </c>
      <c r="B31" s="65"/>
      <c r="C31" s="60">
        <v>1331</v>
      </c>
      <c r="D31" s="61">
        <f>C31*100/Лист3!C31</f>
        <v>100</v>
      </c>
      <c r="E31" s="92">
        <v>8623</v>
      </c>
      <c r="F31" s="61">
        <f>E31*100/Лист3!D31</f>
        <v>83.68594720496894</v>
      </c>
      <c r="G31" s="60">
        <v>1329</v>
      </c>
      <c r="H31" s="61">
        <f>G31*100/Лист3!C31</f>
        <v>99.849737039819686</v>
      </c>
      <c r="I31" s="78">
        <v>98.711755233494358</v>
      </c>
      <c r="J31" s="75">
        <v>642</v>
      </c>
      <c r="K31" s="75">
        <v>617</v>
      </c>
      <c r="L31" s="79">
        <f t="shared" si="0"/>
        <v>96.105919003115261</v>
      </c>
      <c r="M31" s="75">
        <v>46</v>
      </c>
      <c r="N31" s="75">
        <v>46</v>
      </c>
      <c r="O31" s="79">
        <f t="shared" si="1"/>
        <v>100</v>
      </c>
    </row>
    <row r="32" spans="1:15">
      <c r="A32" s="64" t="s">
        <v>40</v>
      </c>
      <c r="B32" s="65"/>
      <c r="C32" s="60">
        <v>589</v>
      </c>
      <c r="D32" s="61">
        <f>C32*100/Лист3!C32</f>
        <v>100</v>
      </c>
      <c r="E32" s="92">
        <v>3884</v>
      </c>
      <c r="F32" s="61">
        <f>E32*100/Лист3!D32</f>
        <v>92.212725546058877</v>
      </c>
      <c r="G32" s="60">
        <v>581</v>
      </c>
      <c r="H32" s="61">
        <f>G32*100/Лист3!C32</f>
        <v>98.641765704584046</v>
      </c>
      <c r="I32" s="78">
        <v>98.226950354609926</v>
      </c>
      <c r="J32" s="75">
        <v>37</v>
      </c>
      <c r="K32" s="75">
        <v>37</v>
      </c>
      <c r="L32" s="79">
        <f t="shared" si="0"/>
        <v>100</v>
      </c>
      <c r="M32" s="75">
        <v>24</v>
      </c>
      <c r="N32" s="75">
        <v>24</v>
      </c>
      <c r="O32" s="79">
        <f t="shared" si="1"/>
        <v>100</v>
      </c>
    </row>
    <row r="33" spans="1:15">
      <c r="A33" s="64" t="s">
        <v>41</v>
      </c>
      <c r="B33" s="65"/>
      <c r="C33" s="60">
        <v>1116</v>
      </c>
      <c r="D33" s="61">
        <f>C33*100/Лист3!C33</f>
        <v>98.936170212765958</v>
      </c>
      <c r="E33" s="92">
        <v>6736</v>
      </c>
      <c r="F33" s="61">
        <f>E33*100/Лист3!D33</f>
        <v>92.400548696844993</v>
      </c>
      <c r="G33" s="60">
        <v>1087</v>
      </c>
      <c r="H33" s="61">
        <f>G33*100/Лист3!C33</f>
        <v>96.365248226950357</v>
      </c>
      <c r="I33" s="78">
        <v>97.797356828193827</v>
      </c>
      <c r="J33" s="75">
        <v>618</v>
      </c>
      <c r="K33" s="75">
        <v>502</v>
      </c>
      <c r="L33" s="79">
        <f t="shared" si="0"/>
        <v>81.229773462783172</v>
      </c>
      <c r="M33" s="75">
        <v>111</v>
      </c>
      <c r="N33" s="75">
        <v>111</v>
      </c>
      <c r="O33" s="79">
        <f t="shared" si="1"/>
        <v>100</v>
      </c>
    </row>
    <row r="34" spans="1:15">
      <c r="A34" s="66" t="s">
        <v>61</v>
      </c>
      <c r="B34" s="67"/>
      <c r="C34" s="60">
        <v>349</v>
      </c>
      <c r="D34" s="61">
        <f>C34*100/Лист3!C34</f>
        <v>100</v>
      </c>
      <c r="E34" s="92">
        <v>1846</v>
      </c>
      <c r="F34" s="61">
        <f>E34*100/Лист3!D34</f>
        <v>93.232323232323239</v>
      </c>
      <c r="G34" s="60">
        <v>349</v>
      </c>
      <c r="H34" s="61">
        <f>G34*100/Лист3!C34</f>
        <v>100</v>
      </c>
      <c r="I34" s="78">
        <v>96.32352941176471</v>
      </c>
      <c r="J34" s="75">
        <v>517</v>
      </c>
      <c r="K34" s="75">
        <v>517</v>
      </c>
      <c r="L34" s="79">
        <f t="shared" si="0"/>
        <v>100</v>
      </c>
      <c r="M34" s="75">
        <v>260</v>
      </c>
      <c r="N34" s="75">
        <v>260</v>
      </c>
      <c r="O34" s="79">
        <f t="shared" si="1"/>
        <v>100</v>
      </c>
    </row>
    <row r="35" spans="1:15">
      <c r="A35" s="66" t="s">
        <v>42</v>
      </c>
      <c r="B35" s="67"/>
      <c r="C35" s="14" t="s">
        <v>11</v>
      </c>
      <c r="D35" s="61" t="s">
        <v>11</v>
      </c>
      <c r="E35" s="22" t="s">
        <v>11</v>
      </c>
      <c r="F35" s="22" t="s">
        <v>11</v>
      </c>
      <c r="G35" s="22" t="s">
        <v>11</v>
      </c>
      <c r="H35" s="61" t="s">
        <v>11</v>
      </c>
      <c r="I35" s="69" t="s">
        <v>11</v>
      </c>
      <c r="J35" s="73" t="s">
        <v>11</v>
      </c>
      <c r="K35" s="73" t="s">
        <v>11</v>
      </c>
      <c r="L35" s="73" t="s">
        <v>11</v>
      </c>
      <c r="M35" s="74" t="s">
        <v>11</v>
      </c>
      <c r="N35" s="74" t="s">
        <v>11</v>
      </c>
      <c r="O35" s="74" t="s">
        <v>11</v>
      </c>
    </row>
    <row r="36" spans="1:15">
      <c r="A36" s="66" t="s">
        <v>43</v>
      </c>
      <c r="B36" s="67"/>
      <c r="C36" s="14" t="s">
        <v>11</v>
      </c>
      <c r="D36" s="61" t="s">
        <v>11</v>
      </c>
      <c r="E36" s="14" t="s">
        <v>11</v>
      </c>
      <c r="F36" s="22" t="s">
        <v>11</v>
      </c>
      <c r="G36" s="22" t="s">
        <v>11</v>
      </c>
      <c r="H36" s="61" t="s">
        <v>11</v>
      </c>
      <c r="I36" s="68" t="s">
        <v>11</v>
      </c>
      <c r="J36" s="73" t="s">
        <v>11</v>
      </c>
      <c r="K36" s="73" t="s">
        <v>11</v>
      </c>
      <c r="L36" s="73" t="s">
        <v>11</v>
      </c>
      <c r="M36" s="73" t="s">
        <v>11</v>
      </c>
      <c r="N36" s="73" t="s">
        <v>11</v>
      </c>
      <c r="O36" s="75" t="s">
        <v>11</v>
      </c>
    </row>
    <row r="37" spans="1:15">
      <c r="A37" s="66" t="s">
        <v>44</v>
      </c>
      <c r="B37" s="67"/>
      <c r="C37" s="9">
        <f>SUM(C3:C36)</f>
        <v>35464</v>
      </c>
      <c r="D37" s="13">
        <v>98.7</v>
      </c>
      <c r="E37" s="51">
        <f>SUM(E3:E34)</f>
        <v>165768</v>
      </c>
      <c r="F37" s="61">
        <v>76.900000000000006</v>
      </c>
      <c r="G37" s="9">
        <f>SUM(G3:G36)</f>
        <v>26171</v>
      </c>
      <c r="H37" s="13">
        <v>72.900000000000006</v>
      </c>
      <c r="I37" s="22">
        <v>98</v>
      </c>
      <c r="J37" s="76">
        <f>SUM(J3:J34)</f>
        <v>12519</v>
      </c>
      <c r="K37" s="76">
        <f>SUM(K3:K34)</f>
        <v>11496</v>
      </c>
      <c r="L37" s="72">
        <f t="shared" si="0"/>
        <v>91.828420800383412</v>
      </c>
      <c r="M37" s="71">
        <f>SUM(M3:M34)</f>
        <v>1577</v>
      </c>
      <c r="N37" s="71">
        <f>SUM(N3:N34)</f>
        <v>1497</v>
      </c>
      <c r="O37" s="72">
        <f>N37*100/M37</f>
        <v>94.92707672796449</v>
      </c>
    </row>
  </sheetData>
  <mergeCells count="6">
    <mergeCell ref="M1:O1"/>
    <mergeCell ref="A1:B2"/>
    <mergeCell ref="C1:D1"/>
    <mergeCell ref="E1:F1"/>
    <mergeCell ref="G1:H1"/>
    <mergeCell ref="J1:L1"/>
  </mergeCells>
  <phoneticPr fontId="3" type="noConversion"/>
  <printOptions horizontalCentered="1" verticalCentered="1"/>
  <pageMargins left="0" right="0" top="0.19685039370078741" bottom="0.19685039370078741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Лист2!Область_печати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2017-04-25T08:04:13Z</cp:lastPrinted>
  <dcterms:created xsi:type="dcterms:W3CDTF">2010-01-20T05:34:06Z</dcterms:created>
  <dcterms:modified xsi:type="dcterms:W3CDTF">2018-05-16T00:58:16Z</dcterms:modified>
</cp:coreProperties>
</file>